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155" windowHeight="7485" activeTab="1"/>
  </bookViews>
  <sheets>
    <sheet name="NPV calculation" sheetId="1" r:id="rId1"/>
    <sheet name="IRR functio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2" l="1"/>
  <c r="B19" i="2"/>
  <c r="B16" i="2" l="1"/>
  <c r="L15" i="2"/>
  <c r="L14" i="2" s="1"/>
  <c r="L13" i="2" s="1"/>
  <c r="L12" i="2" s="1"/>
  <c r="L11" i="2" s="1"/>
  <c r="L10" i="2" s="1"/>
  <c r="L9" i="2" s="1"/>
  <c r="L8" i="2" s="1"/>
  <c r="L7" i="2" s="1"/>
  <c r="L6" i="2" s="1"/>
  <c r="L5" i="2" s="1"/>
  <c r="K14" i="2"/>
  <c r="K13" i="2" s="1"/>
  <c r="K12" i="2" s="1"/>
  <c r="K11" i="2" s="1"/>
  <c r="K10" i="2" s="1"/>
  <c r="K9" i="2" s="1"/>
  <c r="K8" i="2" s="1"/>
  <c r="K7" i="2" s="1"/>
  <c r="K6" i="2" s="1"/>
  <c r="K5" i="2" s="1"/>
  <c r="J13" i="2"/>
  <c r="J12" i="2" s="1"/>
  <c r="J11" i="2" s="1"/>
  <c r="J10" i="2" s="1"/>
  <c r="J9" i="2" s="1"/>
  <c r="J8" i="2" s="1"/>
  <c r="J7" i="2" s="1"/>
  <c r="J6" i="2" s="1"/>
  <c r="J5" i="2" s="1"/>
  <c r="I12" i="2"/>
  <c r="I11" i="2"/>
  <c r="I10" i="2" s="1"/>
  <c r="I9" i="2" s="1"/>
  <c r="I8" i="2" s="1"/>
  <c r="I7" i="2" s="1"/>
  <c r="I6" i="2" s="1"/>
  <c r="I5" i="2" s="1"/>
  <c r="H11" i="2"/>
  <c r="H10" i="2" s="1"/>
  <c r="H9" i="2" s="1"/>
  <c r="H8" i="2" s="1"/>
  <c r="H7" i="2" s="1"/>
  <c r="H6" i="2" s="1"/>
  <c r="H5" i="2" s="1"/>
  <c r="G10" i="2"/>
  <c r="G9" i="2" s="1"/>
  <c r="G8" i="2" s="1"/>
  <c r="G7" i="2" s="1"/>
  <c r="G6" i="2" s="1"/>
  <c r="G5" i="2" s="1"/>
  <c r="F9" i="2"/>
  <c r="F8" i="2"/>
  <c r="F7" i="2" s="1"/>
  <c r="F6" i="2" s="1"/>
  <c r="F5" i="2" s="1"/>
  <c r="E8" i="2"/>
  <c r="E7" i="2"/>
  <c r="E6" i="2" s="1"/>
  <c r="E5" i="2" s="1"/>
  <c r="D7" i="2"/>
  <c r="D6" i="2" s="1"/>
  <c r="D5" i="2" s="1"/>
  <c r="C6" i="2"/>
  <c r="C5" i="2" s="1"/>
  <c r="B21" i="2" l="1"/>
  <c r="L15" i="1"/>
  <c r="L14" i="1" s="1"/>
  <c r="L13" i="1" s="1"/>
  <c r="L12" i="1" s="1"/>
  <c r="L11" i="1" s="1"/>
  <c r="L10" i="1" s="1"/>
  <c r="L9" i="1" s="1"/>
  <c r="L8" i="1" s="1"/>
  <c r="L7" i="1" s="1"/>
  <c r="L6" i="1" s="1"/>
  <c r="L5" i="1" s="1"/>
  <c r="K14" i="1"/>
  <c r="K13" i="1" s="1"/>
  <c r="K12" i="1" s="1"/>
  <c r="K11" i="1" s="1"/>
  <c r="K10" i="1" s="1"/>
  <c r="K9" i="1" s="1"/>
  <c r="K8" i="1" s="1"/>
  <c r="K7" i="1" s="1"/>
  <c r="K6" i="1" s="1"/>
  <c r="K5" i="1" s="1"/>
  <c r="J13" i="1"/>
  <c r="J12" i="1" s="1"/>
  <c r="J11" i="1" s="1"/>
  <c r="J10" i="1" s="1"/>
  <c r="J9" i="1" s="1"/>
  <c r="J8" i="1" s="1"/>
  <c r="J7" i="1" s="1"/>
  <c r="J6" i="1" s="1"/>
  <c r="J5" i="1" s="1"/>
  <c r="I12" i="1"/>
  <c r="I11" i="1" s="1"/>
  <c r="I10" i="1" s="1"/>
  <c r="I9" i="1" s="1"/>
  <c r="I8" i="1" s="1"/>
  <c r="I7" i="1" s="1"/>
  <c r="I6" i="1" s="1"/>
  <c r="I5" i="1" s="1"/>
  <c r="H11" i="1"/>
  <c r="H10" i="1" s="1"/>
  <c r="H9" i="1" s="1"/>
  <c r="H8" i="1" s="1"/>
  <c r="H7" i="1" s="1"/>
  <c r="H6" i="1" s="1"/>
  <c r="H5" i="1" s="1"/>
  <c r="G10" i="1"/>
  <c r="G9" i="1" s="1"/>
  <c r="G8" i="1" s="1"/>
  <c r="G7" i="1" s="1"/>
  <c r="G6" i="1" s="1"/>
  <c r="G5" i="1" s="1"/>
  <c r="F9" i="1"/>
  <c r="F8" i="1" s="1"/>
  <c r="F7" i="1" s="1"/>
  <c r="F6" i="1" s="1"/>
  <c r="F5" i="1" s="1"/>
  <c r="E8" i="1"/>
  <c r="E7" i="1" s="1"/>
  <c r="E6" i="1" s="1"/>
  <c r="E5" i="1" s="1"/>
  <c r="D7" i="1"/>
  <c r="D6" i="1" s="1"/>
  <c r="D5" i="1" s="1"/>
  <c r="B19" i="1"/>
  <c r="C6" i="1"/>
  <c r="C5" i="1" s="1"/>
  <c r="B16" i="1"/>
  <c r="B20" i="1" l="1"/>
</calcChain>
</file>

<file path=xl/sharedStrings.xml><?xml version="1.0" encoding="utf-8"?>
<sst xmlns="http://schemas.openxmlformats.org/spreadsheetml/2006/main" count="63" uniqueCount="27">
  <si>
    <t>Year 1</t>
  </si>
  <si>
    <t>Year 10</t>
  </si>
  <si>
    <t>Year 9</t>
  </si>
  <si>
    <t>Year 8</t>
  </si>
  <si>
    <t>Year 7</t>
  </si>
  <si>
    <t>Year 6</t>
  </si>
  <si>
    <t>Year 5</t>
  </si>
  <si>
    <t>Year 4</t>
  </si>
  <si>
    <t>Year 3</t>
  </si>
  <si>
    <t>Year 2</t>
  </si>
  <si>
    <t>Discount rate</t>
  </si>
  <si>
    <t>Total</t>
  </si>
  <si>
    <t>Sum of discounted values</t>
  </si>
  <si>
    <t>Annual benefit</t>
  </si>
  <si>
    <t>NPV function</t>
  </si>
  <si>
    <t>Total discounted benefits</t>
  </si>
  <si>
    <t>=SUM(C5:L5)</t>
  </si>
  <si>
    <t>=NPV(C3,B6:B15)</t>
  </si>
  <si>
    <t>Example of NPV function</t>
  </si>
  <si>
    <t xml:space="preserve">The NPV function is a simple way to calculate the discounted values of benefits </t>
  </si>
  <si>
    <t>Year benefit received</t>
  </si>
  <si>
    <t>IRR function</t>
  </si>
  <si>
    <t>=IRR(B6:B15)</t>
  </si>
  <si>
    <t>NPV</t>
  </si>
  <si>
    <t xml:space="preserve"> =NPV(B3,B6:B15)</t>
  </si>
  <si>
    <t>Annual net return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</si>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</sst>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7" formatCode="0.000%"/>
    <numFmt numFmtId="169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164" fontId="0" fillId="0" borderId="0" xfId="1" quotePrefix="1" applyNumberFormat="1" applyFont="1"/>
    <xf numFmtId="0" fontId="2" fillId="0" borderId="0" xfId="0" applyFont="1"/>
    <xf numFmtId="0" fontId="0" fillId="0" borderId="2" xfId="0" applyBorder="1"/>
    <xf numFmtId="164" fontId="0" fillId="0" borderId="3" xfId="1" applyNumberFormat="1" applyFont="1" applyBorder="1"/>
    <xf numFmtId="164" fontId="0" fillId="2" borderId="3" xfId="1" applyNumberFormat="1" applyFont="1" applyFill="1" applyBorder="1"/>
    <xf numFmtId="164" fontId="0" fillId="0" borderId="4" xfId="1" applyNumberFormat="1" applyFont="1" applyBorder="1"/>
    <xf numFmtId="0" fontId="0" fillId="0" borderId="5" xfId="0" applyBorder="1"/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64" fontId="0" fillId="2" borderId="9" xfId="1" applyNumberFormat="1" applyFont="1" applyFill="1" applyBorder="1"/>
    <xf numFmtId="0" fontId="2" fillId="0" borderId="7" xfId="0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2" fillId="0" borderId="12" xfId="0" applyNumberFormat="1" applyFon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9" fontId="4" fillId="0" borderId="0" xfId="0" applyNumberFormat="1" applyFont="1"/>
    <xf numFmtId="0" fontId="0" fillId="0" borderId="15" xfId="0" applyBorder="1"/>
    <xf numFmtId="164" fontId="0" fillId="3" borderId="15" xfId="1" applyNumberFormat="1" applyFont="1" applyFill="1" applyBorder="1"/>
    <xf numFmtId="164" fontId="0" fillId="3" borderId="13" xfId="1" applyNumberFormat="1" applyFont="1" applyFill="1" applyBorder="1"/>
    <xf numFmtId="164" fontId="0" fillId="3" borderId="14" xfId="1" applyNumberFormat="1" applyFont="1" applyFill="1" applyBorder="1"/>
    <xf numFmtId="9" fontId="0" fillId="0" borderId="0" xfId="0" applyNumberFormat="1"/>
    <xf numFmtId="0" fontId="0" fillId="0" borderId="10" xfId="0" applyBorder="1"/>
    <xf numFmtId="1" fontId="0" fillId="0" borderId="10" xfId="1" applyNumberFormat="1" applyFont="1" applyBorder="1"/>
    <xf numFmtId="1" fontId="0" fillId="0" borderId="11" xfId="1" applyNumberFormat="1" applyFont="1" applyBorder="1"/>
    <xf numFmtId="1" fontId="0" fillId="0" borderId="12" xfId="1" applyNumberFormat="1" applyFont="1" applyBorder="1"/>
    <xf numFmtId="169" fontId="0" fillId="0" borderId="0" xfId="0" applyNumberFormat="1"/>
    <xf numFmtId="167" fontId="4" fillId="0" borderId="0" xfId="0" applyNumberFormat="1" applyFont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14" customWidth="1"/>
    <col min="3" max="5" width="9" bestFit="1" customWidth="1"/>
    <col min="6" max="6" width="8" bestFit="1" customWidth="1"/>
    <col min="7" max="10" width="9" bestFit="1" customWidth="1"/>
    <col min="11" max="11" width="8" bestFit="1" customWidth="1"/>
    <col min="12" max="12" width="9" bestFit="1" customWidth="1"/>
    <col min="13" max="13" width="10.5703125" customWidth="1"/>
  </cols>
  <sheetData>
    <row r="1" spans="1:14" ht="21" x14ac:dyDescent="0.35">
      <c r="A1" s="26" t="s">
        <v>18</v>
      </c>
    </row>
    <row r="3" spans="1:14" x14ac:dyDescent="0.25">
      <c r="A3" s="6" t="s">
        <v>10</v>
      </c>
      <c r="B3" s="27">
        <v>7.0000000000000007E-2</v>
      </c>
    </row>
    <row r="4" spans="1:14" x14ac:dyDescent="0.25">
      <c r="C4" s="28" t="s">
        <v>0</v>
      </c>
      <c r="D4" s="24" t="s">
        <v>9</v>
      </c>
      <c r="E4" s="24" t="s">
        <v>8</v>
      </c>
      <c r="F4" s="24" t="s">
        <v>7</v>
      </c>
      <c r="G4" s="24" t="s">
        <v>6</v>
      </c>
      <c r="H4" s="24" t="s">
        <v>5</v>
      </c>
      <c r="I4" s="24" t="s">
        <v>4</v>
      </c>
      <c r="J4" s="24" t="s">
        <v>3</v>
      </c>
      <c r="K4" s="24" t="s">
        <v>2</v>
      </c>
      <c r="L4" s="25" t="s">
        <v>1</v>
      </c>
    </row>
    <row r="5" spans="1:14" x14ac:dyDescent="0.25">
      <c r="A5" s="7" t="s">
        <v>20</v>
      </c>
      <c r="B5" s="23" t="s">
        <v>13</v>
      </c>
      <c r="C5" s="29">
        <f t="shared" ref="C5:L5" si="0">C6/(1+$B$3)</f>
        <v>93457.943925233645</v>
      </c>
      <c r="D5" s="30">
        <f t="shared" si="0"/>
        <v>87343.87282732116</v>
      </c>
      <c r="E5" s="30">
        <f t="shared" si="0"/>
        <v>81629.787689085191</v>
      </c>
      <c r="F5" s="30">
        <f t="shared" si="0"/>
        <v>38144.760602376256</v>
      </c>
      <c r="G5" s="30">
        <f t="shared" si="0"/>
        <v>71298.617948366824</v>
      </c>
      <c r="H5" s="30">
        <f t="shared" si="0"/>
        <v>333171.11190825619</v>
      </c>
      <c r="I5" s="30">
        <f t="shared" si="0"/>
        <v>62274.974188459084</v>
      </c>
      <c r="J5" s="30">
        <f t="shared" si="0"/>
        <v>58200.910456503814</v>
      </c>
      <c r="K5" s="30">
        <f t="shared" si="0"/>
        <v>10878.674851682954</v>
      </c>
      <c r="L5" s="31">
        <f t="shared" si="0"/>
        <v>50834.929213471754</v>
      </c>
    </row>
    <row r="6" spans="1:14" x14ac:dyDescent="0.25">
      <c r="A6" s="7" t="s">
        <v>0</v>
      </c>
      <c r="B6" s="19">
        <v>100000</v>
      </c>
      <c r="C6" s="9">
        <f>$B6</f>
        <v>100000</v>
      </c>
      <c r="D6" s="8">
        <f t="shared" ref="D6:L6" si="1">D7/(1+$B$3)</f>
        <v>93457.943925233645</v>
      </c>
      <c r="E6" s="8">
        <f t="shared" si="1"/>
        <v>87343.87282732116</v>
      </c>
      <c r="F6" s="8">
        <f t="shared" si="1"/>
        <v>40814.893844542596</v>
      </c>
      <c r="G6" s="8">
        <f t="shared" si="1"/>
        <v>76289.521204752513</v>
      </c>
      <c r="H6" s="8">
        <f t="shared" si="1"/>
        <v>356493.08974183415</v>
      </c>
      <c r="I6" s="8">
        <f t="shared" si="1"/>
        <v>66634.222381651227</v>
      </c>
      <c r="J6" s="8">
        <f t="shared" si="1"/>
        <v>62274.974188459084</v>
      </c>
      <c r="K6" s="8">
        <f t="shared" si="1"/>
        <v>11640.182091300761</v>
      </c>
      <c r="L6" s="10">
        <f t="shared" si="1"/>
        <v>54393.374258414777</v>
      </c>
    </row>
    <row r="7" spans="1:14" x14ac:dyDescent="0.25">
      <c r="A7" s="11" t="s">
        <v>9</v>
      </c>
      <c r="B7" s="20">
        <v>100000</v>
      </c>
      <c r="C7" s="12"/>
      <c r="D7" s="13">
        <f>$B7</f>
        <v>100000</v>
      </c>
      <c r="E7" s="12">
        <f t="shared" ref="E7:L7" si="2">E8/(1+$B$3)</f>
        <v>93457.943925233645</v>
      </c>
      <c r="F7" s="12">
        <f t="shared" si="2"/>
        <v>43671.93641366058</v>
      </c>
      <c r="G7" s="12">
        <f t="shared" si="2"/>
        <v>81629.787689085191</v>
      </c>
      <c r="H7" s="12">
        <f t="shared" si="2"/>
        <v>381447.60602376255</v>
      </c>
      <c r="I7" s="12">
        <f t="shared" si="2"/>
        <v>71298.617948366824</v>
      </c>
      <c r="J7" s="12">
        <f t="shared" si="2"/>
        <v>66634.222381651227</v>
      </c>
      <c r="K7" s="12">
        <f t="shared" si="2"/>
        <v>12454.994837691815</v>
      </c>
      <c r="L7" s="14">
        <f t="shared" si="2"/>
        <v>58200.910456503814</v>
      </c>
    </row>
    <row r="8" spans="1:14" x14ac:dyDescent="0.25">
      <c r="A8" s="11" t="s">
        <v>8</v>
      </c>
      <c r="B8" s="20">
        <v>100000</v>
      </c>
      <c r="C8" s="12"/>
      <c r="D8" s="12"/>
      <c r="E8" s="13">
        <f>$B8</f>
        <v>100000</v>
      </c>
      <c r="F8" s="12">
        <f t="shared" ref="F8:L8" si="3">F9/(1+$B$3)</f>
        <v>46728.971962616823</v>
      </c>
      <c r="G8" s="12">
        <f t="shared" si="3"/>
        <v>87343.87282732116</v>
      </c>
      <c r="H8" s="12">
        <f t="shared" si="3"/>
        <v>408148.93844542594</v>
      </c>
      <c r="I8" s="12">
        <f t="shared" si="3"/>
        <v>76289.521204752513</v>
      </c>
      <c r="J8" s="12">
        <f t="shared" si="3"/>
        <v>71298.617948366824</v>
      </c>
      <c r="K8" s="12">
        <f t="shared" si="3"/>
        <v>13326.844476330243</v>
      </c>
      <c r="L8" s="14">
        <f t="shared" si="3"/>
        <v>62274.974188459084</v>
      </c>
    </row>
    <row r="9" spans="1:14" x14ac:dyDescent="0.25">
      <c r="A9" s="11" t="s">
        <v>7</v>
      </c>
      <c r="B9" s="20">
        <v>50000</v>
      </c>
      <c r="C9" s="12"/>
      <c r="D9" s="12"/>
      <c r="E9" s="12"/>
      <c r="F9" s="13">
        <f>$B9</f>
        <v>50000</v>
      </c>
      <c r="G9" s="12">
        <f t="shared" ref="G9:L9" si="4">G10/(1+$B$3)</f>
        <v>93457.943925233645</v>
      </c>
      <c r="H9" s="12">
        <f t="shared" si="4"/>
        <v>436719.36413660576</v>
      </c>
      <c r="I9" s="12">
        <f t="shared" si="4"/>
        <v>81629.787689085191</v>
      </c>
      <c r="J9" s="12">
        <f t="shared" si="4"/>
        <v>76289.521204752513</v>
      </c>
      <c r="K9" s="12">
        <f t="shared" si="4"/>
        <v>14259.723589673362</v>
      </c>
      <c r="L9" s="14">
        <f t="shared" si="4"/>
        <v>66634.222381651227</v>
      </c>
    </row>
    <row r="10" spans="1:14" x14ac:dyDescent="0.25">
      <c r="A10" s="11" t="s">
        <v>6</v>
      </c>
      <c r="B10" s="20">
        <v>100000</v>
      </c>
      <c r="C10" s="12"/>
      <c r="D10" s="12"/>
      <c r="E10" s="12"/>
      <c r="F10" s="12"/>
      <c r="G10" s="13">
        <f>$B10</f>
        <v>100000</v>
      </c>
      <c r="H10" s="12">
        <f>H11/(1+$B$3)</f>
        <v>467289.7196261682</v>
      </c>
      <c r="I10" s="12">
        <f>I11/(1+$B$3)</f>
        <v>87343.87282732116</v>
      </c>
      <c r="J10" s="12">
        <f>J11/(1+$B$3)</f>
        <v>81629.787689085191</v>
      </c>
      <c r="K10" s="12">
        <f>K11/(1+$B$3)</f>
        <v>15257.904240950498</v>
      </c>
      <c r="L10" s="14">
        <f>L11/(1+$B$3)</f>
        <v>71298.617948366824</v>
      </c>
    </row>
    <row r="11" spans="1:14" x14ac:dyDescent="0.25">
      <c r="A11" s="11" t="s">
        <v>5</v>
      </c>
      <c r="B11" s="20">
        <v>500000</v>
      </c>
      <c r="C11" s="12"/>
      <c r="D11" s="12"/>
      <c r="E11" s="12"/>
      <c r="F11" s="12"/>
      <c r="G11" s="12"/>
      <c r="H11" s="13">
        <f>$B11</f>
        <v>500000</v>
      </c>
      <c r="I11" s="12">
        <f>I12/(1+$B$3)</f>
        <v>93457.943925233645</v>
      </c>
      <c r="J11" s="12">
        <f>J12/(1+$B$3)</f>
        <v>87343.87282732116</v>
      </c>
      <c r="K11" s="12">
        <f>K12/(1+$B$3)</f>
        <v>16325.957537817034</v>
      </c>
      <c r="L11" s="14">
        <f>L12/(1+$B$3)</f>
        <v>76289.521204752513</v>
      </c>
    </row>
    <row r="12" spans="1:14" x14ac:dyDescent="0.25">
      <c r="A12" s="11" t="s">
        <v>4</v>
      </c>
      <c r="B12" s="20">
        <v>100000</v>
      </c>
      <c r="C12" s="12"/>
      <c r="D12" s="12"/>
      <c r="E12" s="12"/>
      <c r="F12" s="12"/>
      <c r="G12" s="12"/>
      <c r="H12" s="12"/>
      <c r="I12" s="13">
        <f>$B12</f>
        <v>100000</v>
      </c>
      <c r="J12" s="12">
        <f>J13/(1+$B$3)</f>
        <v>93457.943925233645</v>
      </c>
      <c r="K12" s="12">
        <f>K13/(1+$B$3)</f>
        <v>17468.774565464228</v>
      </c>
      <c r="L12" s="14">
        <f>L13/(1+$B$3)</f>
        <v>81629.787689085191</v>
      </c>
    </row>
    <row r="13" spans="1:14" x14ac:dyDescent="0.25">
      <c r="A13" s="11" t="s">
        <v>3</v>
      </c>
      <c r="B13" s="20">
        <v>100000</v>
      </c>
      <c r="C13" s="12"/>
      <c r="D13" s="12"/>
      <c r="E13" s="12"/>
      <c r="F13" s="12"/>
      <c r="G13" s="12"/>
      <c r="H13" s="12"/>
      <c r="I13" s="12"/>
      <c r="J13" s="13">
        <f>$B13</f>
        <v>100000</v>
      </c>
      <c r="K13" s="12">
        <f>K14/(1+$B$3)</f>
        <v>18691.588785046726</v>
      </c>
      <c r="L13" s="14">
        <f>L14/(1+$B$3)</f>
        <v>87343.87282732116</v>
      </c>
    </row>
    <row r="14" spans="1:14" x14ac:dyDescent="0.25">
      <c r="A14" s="11" t="s">
        <v>2</v>
      </c>
      <c r="B14" s="20">
        <v>20000</v>
      </c>
      <c r="C14" s="12"/>
      <c r="D14" s="12"/>
      <c r="E14" s="12"/>
      <c r="F14" s="12"/>
      <c r="G14" s="12"/>
      <c r="H14" s="12"/>
      <c r="I14" s="12"/>
      <c r="J14" s="12"/>
      <c r="K14" s="13">
        <f>$B14</f>
        <v>20000</v>
      </c>
      <c r="L14" s="14">
        <f>L15/(1+$B$3)</f>
        <v>93457.943925233645</v>
      </c>
    </row>
    <row r="15" spans="1:14" x14ac:dyDescent="0.25">
      <c r="A15" s="15" t="s">
        <v>1</v>
      </c>
      <c r="B15" s="21">
        <v>100000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f>$B15</f>
        <v>100000</v>
      </c>
      <c r="M15" s="1"/>
    </row>
    <row r="16" spans="1:14" x14ac:dyDescent="0.25">
      <c r="A16" s="18" t="s">
        <v>11</v>
      </c>
      <c r="B16" s="22">
        <f>SUM(B6:B15)</f>
        <v>1270000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</row>
    <row r="17" spans="1:2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2"/>
    </row>
    <row r="18" spans="1:23" x14ac:dyDescent="0.25">
      <c r="B18" s="6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P18" s="2"/>
    </row>
    <row r="19" spans="1:23" x14ac:dyDescent="0.25">
      <c r="A19" t="s">
        <v>14</v>
      </c>
      <c r="B19" s="3">
        <f>NPV(B3,B6:B15)</f>
        <v>887235.58361075667</v>
      </c>
      <c r="C19" s="5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Q19" s="2"/>
    </row>
    <row r="20" spans="1:23" ht="30" x14ac:dyDescent="0.25">
      <c r="A20" s="4" t="s">
        <v>12</v>
      </c>
      <c r="B20" s="3">
        <f>SUM(C5:L5)</f>
        <v>887235.5836107569</v>
      </c>
      <c r="C20" s="5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R20" s="2"/>
    </row>
    <row r="21" spans="1:23" x14ac:dyDescent="0.25">
      <c r="A2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S21" s="2"/>
    </row>
    <row r="22" spans="1:2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T22" s="2"/>
    </row>
    <row r="23" spans="1:2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U23" s="2"/>
    </row>
    <row r="24" spans="1:2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V24" s="2"/>
    </row>
    <row r="25" spans="1:2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2" workbookViewId="0">
      <selection activeCell="A22" sqref="A22"/>
    </sheetView>
  </sheetViews>
  <sheetFormatPr defaultRowHeight="15" x14ac:dyDescent="0.25"/>
  <cols>
    <col min="1" max="1" width="19.7109375" customWidth="1"/>
    <col min="2" max="2" width="18.85546875" customWidth="1"/>
    <col min="3" max="5" width="9" bestFit="1" customWidth="1"/>
    <col min="6" max="6" width="8" bestFit="1" customWidth="1"/>
    <col min="7" max="10" width="9" bestFit="1" customWidth="1"/>
    <col min="11" max="11" width="9.7109375" customWidth="1"/>
    <col min="12" max="12" width="9" bestFit="1" customWidth="1"/>
    <col min="13" max="13" width="10.5703125" customWidth="1"/>
  </cols>
  <sheetData>
    <row r="1" spans="1:14" ht="21" x14ac:dyDescent="0.35">
      <c r="A1" s="26" t="s">
        <v>18</v>
      </c>
    </row>
    <row r="3" spans="1:14" x14ac:dyDescent="0.25">
      <c r="A3" s="6" t="s">
        <v>10</v>
      </c>
      <c r="B3" s="38">
        <v>0.20573</v>
      </c>
    </row>
    <row r="4" spans="1:14" x14ac:dyDescent="0.25">
      <c r="C4" s="28" t="s">
        <v>0</v>
      </c>
      <c r="D4" s="24" t="s">
        <v>9</v>
      </c>
      <c r="E4" s="24" t="s">
        <v>8</v>
      </c>
      <c r="F4" s="24" t="s">
        <v>7</v>
      </c>
      <c r="G4" s="24" t="s">
        <v>6</v>
      </c>
      <c r="H4" s="24" t="s">
        <v>5</v>
      </c>
      <c r="I4" s="24" t="s">
        <v>4</v>
      </c>
      <c r="J4" s="24" t="s">
        <v>3</v>
      </c>
      <c r="K4" s="24" t="s">
        <v>2</v>
      </c>
      <c r="L4" s="25" t="s">
        <v>1</v>
      </c>
    </row>
    <row r="5" spans="1:14" x14ac:dyDescent="0.25">
      <c r="A5" s="7" t="s">
        <v>26</v>
      </c>
      <c r="B5" s="33" t="s">
        <v>25</v>
      </c>
      <c r="C5" s="29">
        <f t="shared" ref="C5:L9" si="0">C6/(1+$B$3)</f>
        <v>-82937.307689117792</v>
      </c>
      <c r="D5" s="30">
        <f t="shared" si="0"/>
        <v>-68785.970067193979</v>
      </c>
      <c r="E5" s="30">
        <f t="shared" si="0"/>
        <v>-28524.61582078657</v>
      </c>
      <c r="F5" s="30">
        <f t="shared" si="0"/>
        <v>-23657.54839042453</v>
      </c>
      <c r="G5" s="30">
        <f t="shared" si="0"/>
        <v>7848.3734801073315</v>
      </c>
      <c r="H5" s="30">
        <f t="shared" si="0"/>
        <v>32546.148308938697</v>
      </c>
      <c r="I5" s="30">
        <f t="shared" si="0"/>
        <v>26992.899163941096</v>
      </c>
      <c r="J5" s="30">
        <f t="shared" si="0"/>
        <v>22387.183833811134</v>
      </c>
      <c r="K5" s="30">
        <f t="shared" si="0"/>
        <v>37134.655078352756</v>
      </c>
      <c r="L5" s="31">
        <f t="shared" si="0"/>
        <v>76996.207854065098</v>
      </c>
    </row>
    <row r="6" spans="1:14" x14ac:dyDescent="0.25">
      <c r="A6" s="7" t="s">
        <v>0</v>
      </c>
      <c r="B6" s="34">
        <v>-100000</v>
      </c>
      <c r="C6" s="9">
        <f>$B6</f>
        <v>-100000</v>
      </c>
      <c r="D6" s="8">
        <f t="shared" si="0"/>
        <v>-82937.307689117792</v>
      </c>
      <c r="E6" s="8">
        <f t="shared" si="0"/>
        <v>-34392.98503359699</v>
      </c>
      <c r="F6" s="8">
        <f t="shared" si="0"/>
        <v>-28524.61582078657</v>
      </c>
      <c r="G6" s="8">
        <f t="shared" si="0"/>
        <v>9463.0193561698125</v>
      </c>
      <c r="H6" s="8">
        <f t="shared" si="0"/>
        <v>39241.867400536656</v>
      </c>
      <c r="I6" s="8">
        <f t="shared" si="0"/>
        <v>32546.148308938697</v>
      </c>
      <c r="J6" s="8">
        <f t="shared" si="0"/>
        <v>26992.899163941096</v>
      </c>
      <c r="K6" s="8">
        <f t="shared" si="0"/>
        <v>44774.367667622268</v>
      </c>
      <c r="L6" s="10">
        <f t="shared" si="0"/>
        <v>92836.637695881902</v>
      </c>
    </row>
    <row r="7" spans="1:14" x14ac:dyDescent="0.25">
      <c r="A7" s="11" t="s">
        <v>9</v>
      </c>
      <c r="B7" s="35">
        <v>-100000</v>
      </c>
      <c r="C7" s="12"/>
      <c r="D7" s="13">
        <f>$B7</f>
        <v>-100000</v>
      </c>
      <c r="E7" s="12">
        <f t="shared" si="0"/>
        <v>-41468.653844558896</v>
      </c>
      <c r="F7" s="12">
        <f t="shared" si="0"/>
        <v>-34392.98503359699</v>
      </c>
      <c r="G7" s="12">
        <f t="shared" si="0"/>
        <v>11409.846328314628</v>
      </c>
      <c r="H7" s="12">
        <f t="shared" si="0"/>
        <v>47315.09678084906</v>
      </c>
      <c r="I7" s="12">
        <f t="shared" si="0"/>
        <v>39241.867400536656</v>
      </c>
      <c r="J7" s="12">
        <f t="shared" si="0"/>
        <v>32546.148308938697</v>
      </c>
      <c r="K7" s="12">
        <f t="shared" si="0"/>
        <v>53985.798327882192</v>
      </c>
      <c r="L7" s="14">
        <f t="shared" si="0"/>
        <v>111935.91916905569</v>
      </c>
    </row>
    <row r="8" spans="1:14" x14ac:dyDescent="0.25">
      <c r="A8" s="11" t="s">
        <v>8</v>
      </c>
      <c r="B8" s="35">
        <v>-50000</v>
      </c>
      <c r="C8" s="12"/>
      <c r="D8" s="12"/>
      <c r="E8" s="13">
        <f>$B8</f>
        <v>-50000</v>
      </c>
      <c r="F8" s="12">
        <f t="shared" si="0"/>
        <v>-41468.653844558896</v>
      </c>
      <c r="G8" s="12">
        <f t="shared" si="0"/>
        <v>13757.194013438797</v>
      </c>
      <c r="H8" s="12">
        <f t="shared" si="0"/>
        <v>57049.23164157314</v>
      </c>
      <c r="I8" s="12">
        <f t="shared" si="0"/>
        <v>47315.09678084906</v>
      </c>
      <c r="J8" s="12">
        <f t="shared" si="0"/>
        <v>39241.867400536656</v>
      </c>
      <c r="K8" s="12">
        <f t="shared" si="0"/>
        <v>65092.296617877393</v>
      </c>
      <c r="L8" s="14">
        <f t="shared" si="0"/>
        <v>134964.49581970551</v>
      </c>
    </row>
    <row r="9" spans="1:14" x14ac:dyDescent="0.25">
      <c r="A9" s="11" t="s">
        <v>7</v>
      </c>
      <c r="B9" s="35">
        <v>-50000</v>
      </c>
      <c r="C9" s="12"/>
      <c r="D9" s="12"/>
      <c r="E9" s="12"/>
      <c r="F9" s="13">
        <f>$B9</f>
        <v>-50000</v>
      </c>
      <c r="G9" s="12">
        <f t="shared" si="0"/>
        <v>16587.461537823561</v>
      </c>
      <c r="H9" s="12">
        <f t="shared" si="0"/>
        <v>68785.970067193979</v>
      </c>
      <c r="I9" s="12">
        <f t="shared" si="0"/>
        <v>57049.23164157314</v>
      </c>
      <c r="J9" s="12">
        <f t="shared" si="0"/>
        <v>47315.09678084906</v>
      </c>
      <c r="K9" s="12">
        <f t="shared" si="0"/>
        <v>78483.734801073311</v>
      </c>
      <c r="L9" s="14">
        <f t="shared" si="0"/>
        <v>162730.74154469353</v>
      </c>
    </row>
    <row r="10" spans="1:14" x14ac:dyDescent="0.25">
      <c r="A10" s="11" t="s">
        <v>6</v>
      </c>
      <c r="B10" s="35">
        <v>20000</v>
      </c>
      <c r="C10" s="12"/>
      <c r="D10" s="12"/>
      <c r="E10" s="12"/>
      <c r="F10" s="12"/>
      <c r="G10" s="13">
        <f>$B10</f>
        <v>20000</v>
      </c>
      <c r="H10" s="12">
        <f>H11/(1+$B$3)</f>
        <v>82937.307689117792</v>
      </c>
      <c r="I10" s="12">
        <f>I11/(1+$B$3)</f>
        <v>68785.970067193979</v>
      </c>
      <c r="J10" s="12">
        <f>J11/(1+$B$3)</f>
        <v>57049.23164157314</v>
      </c>
      <c r="K10" s="12">
        <f>K11/(1+$B$3)</f>
        <v>94630.193561698121</v>
      </c>
      <c r="L10" s="14">
        <f>L11/(1+$B$3)</f>
        <v>196209.33700268331</v>
      </c>
    </row>
    <row r="11" spans="1:14" x14ac:dyDescent="0.25">
      <c r="A11" s="11" t="s">
        <v>5</v>
      </c>
      <c r="B11" s="35">
        <v>100000</v>
      </c>
      <c r="C11" s="12"/>
      <c r="D11" s="12"/>
      <c r="E11" s="12"/>
      <c r="F11" s="12"/>
      <c r="G11" s="12"/>
      <c r="H11" s="13">
        <f>$B11</f>
        <v>100000</v>
      </c>
      <c r="I11" s="12">
        <f>I12/(1+$B$3)</f>
        <v>82937.307689117792</v>
      </c>
      <c r="J11" s="12">
        <f>J12/(1+$B$3)</f>
        <v>68785.970067193979</v>
      </c>
      <c r="K11" s="12">
        <f>K12/(1+$B$3)</f>
        <v>114098.46328314628</v>
      </c>
      <c r="L11" s="14">
        <f>L12/(1+$B$3)</f>
        <v>236575.48390424534</v>
      </c>
    </row>
    <row r="12" spans="1:14" x14ac:dyDescent="0.25">
      <c r="A12" s="11" t="s">
        <v>4</v>
      </c>
      <c r="B12" s="35">
        <v>100000</v>
      </c>
      <c r="C12" s="12"/>
      <c r="D12" s="12"/>
      <c r="E12" s="12"/>
      <c r="F12" s="12"/>
      <c r="G12" s="12"/>
      <c r="H12" s="12"/>
      <c r="I12" s="13">
        <f>$B12</f>
        <v>100000</v>
      </c>
      <c r="J12" s="12">
        <f>J13/(1+$B$3)</f>
        <v>82937.307689117792</v>
      </c>
      <c r="K12" s="12">
        <f>K13/(1+$B$3)</f>
        <v>137571.94013438796</v>
      </c>
      <c r="L12" s="14">
        <f>L13/(1+$B$3)</f>
        <v>285246.15820786572</v>
      </c>
    </row>
    <row r="13" spans="1:14" x14ac:dyDescent="0.25">
      <c r="A13" s="11" t="s">
        <v>3</v>
      </c>
      <c r="B13" s="35">
        <v>100000</v>
      </c>
      <c r="C13" s="12"/>
      <c r="D13" s="12"/>
      <c r="E13" s="12"/>
      <c r="F13" s="12"/>
      <c r="G13" s="12"/>
      <c r="H13" s="12"/>
      <c r="I13" s="12"/>
      <c r="J13" s="13">
        <f>$B13</f>
        <v>100000</v>
      </c>
      <c r="K13" s="12">
        <f>K14/(1+$B$3)</f>
        <v>165874.61537823558</v>
      </c>
      <c r="L13" s="14">
        <f>L14/(1+$B$3)</f>
        <v>343929.85033596994</v>
      </c>
    </row>
    <row r="14" spans="1:14" x14ac:dyDescent="0.25">
      <c r="A14" s="11" t="s">
        <v>2</v>
      </c>
      <c r="B14" s="35">
        <v>200000</v>
      </c>
      <c r="C14" s="12"/>
      <c r="D14" s="12"/>
      <c r="E14" s="12"/>
      <c r="F14" s="12"/>
      <c r="G14" s="12"/>
      <c r="H14" s="12"/>
      <c r="I14" s="12"/>
      <c r="J14" s="12"/>
      <c r="K14" s="13">
        <f>$B14</f>
        <v>200000</v>
      </c>
      <c r="L14" s="14">
        <f>L15/(1+$B$3)</f>
        <v>414686.53844558902</v>
      </c>
    </row>
    <row r="15" spans="1:14" x14ac:dyDescent="0.25">
      <c r="A15" s="15" t="s">
        <v>1</v>
      </c>
      <c r="B15" s="36">
        <v>500000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f>$B15</f>
        <v>500000</v>
      </c>
      <c r="M15" s="1"/>
    </row>
    <row r="16" spans="1:14" x14ac:dyDescent="0.25">
      <c r="A16" s="18" t="s">
        <v>11</v>
      </c>
      <c r="B16" s="22">
        <f>SUM(B6:B15)</f>
        <v>720000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</row>
    <row r="17" spans="1:2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2"/>
    </row>
    <row r="18" spans="1:23" x14ac:dyDescent="0.25">
      <c r="B18" s="6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P18" s="2"/>
    </row>
    <row r="19" spans="1:23" x14ac:dyDescent="0.25">
      <c r="A19" t="s">
        <v>21</v>
      </c>
      <c r="B19" s="37">
        <f>IRR(B6:B15,0.1)</f>
        <v>0.20573002377407801</v>
      </c>
      <c r="C19" s="5" t="s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Q19" s="2"/>
    </row>
    <row r="20" spans="1:23" x14ac:dyDescent="0.25">
      <c r="A20" t="s">
        <v>23</v>
      </c>
      <c r="B20" s="3">
        <f>NPV(B3,B6:B15)</f>
        <v>2.5751693298524364E-2</v>
      </c>
      <c r="C20" s="39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R20" s="2"/>
    </row>
    <row r="21" spans="1:23" ht="30" x14ac:dyDescent="0.25">
      <c r="A21" s="4" t="s">
        <v>12</v>
      </c>
      <c r="B21" s="3">
        <f>SUM(C5:L5)</f>
        <v>2.575169327610638E-2</v>
      </c>
      <c r="C21" s="5" t="s">
        <v>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S21" s="2"/>
    </row>
    <row r="22" spans="1:23" x14ac:dyDescent="0.25">
      <c r="B22" s="3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T22" s="2"/>
    </row>
    <row r="23" spans="1:2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U23" s="2"/>
    </row>
    <row r="24" spans="1:2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V24" s="2"/>
    </row>
    <row r="25" spans="1:23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 calculation</vt:lpstr>
      <vt:lpstr>IRR function</vt:lpstr>
      <vt:lpstr>Sheet3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Sergeant</dc:creator>
  <cp:lastModifiedBy>Evan Sergeant</cp:lastModifiedBy>
  <dcterms:created xsi:type="dcterms:W3CDTF">2014-07-16T01:10:42Z</dcterms:created>
  <dcterms:modified xsi:type="dcterms:W3CDTF">2014-07-16T04:45:45Z</dcterms:modified>
</cp:coreProperties>
</file>