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0245" windowHeight="7935" firstSheet="3" activeTab="3"/>
  </bookViews>
  <sheets>
    <sheet name="Abortions (cattle)" sheetId="1" r:id="rId1"/>
    <sheet name="Helminthiasis (cattle)" sheetId="2" r:id="rId2"/>
    <sheet name="Sensitivity analysis" sheetId="4" r:id="rId3"/>
    <sheet name="Sensitivity analysis example" sheetId="5" r:id="rId4"/>
  </sheets>
  <calcPr calcId="145621"/>
</workbook>
</file>

<file path=xl/calcChain.xml><?xml version="1.0" encoding="utf-8"?>
<calcChain xmlns="http://schemas.openxmlformats.org/spreadsheetml/2006/main">
  <c r="G35" i="5" l="1"/>
  <c r="F35" i="5"/>
  <c r="E35" i="5"/>
  <c r="G34" i="5"/>
  <c r="F34" i="5"/>
  <c r="E34" i="5"/>
  <c r="G33" i="5"/>
  <c r="F33" i="5"/>
  <c r="E33" i="5"/>
  <c r="G32" i="5"/>
  <c r="F32" i="5"/>
  <c r="E32" i="5"/>
  <c r="D35" i="5"/>
  <c r="C35" i="5"/>
  <c r="B35" i="5"/>
  <c r="A35" i="5"/>
  <c r="D34" i="5"/>
  <c r="C34" i="5"/>
  <c r="B34" i="5"/>
  <c r="A34" i="5"/>
  <c r="D33" i="5"/>
  <c r="C33" i="5"/>
  <c r="B33" i="5"/>
  <c r="A33" i="5"/>
  <c r="D32" i="5"/>
  <c r="C32" i="5"/>
  <c r="B32" i="5"/>
  <c r="A32" i="5"/>
  <c r="D35" i="4" l="1"/>
  <c r="B35" i="4"/>
  <c r="D34" i="4"/>
  <c r="B34" i="4"/>
  <c r="D33" i="4"/>
  <c r="B33" i="4"/>
  <c r="D32" i="4"/>
  <c r="B32" i="4"/>
  <c r="C35" i="4"/>
  <c r="C34" i="4"/>
  <c r="C33" i="4"/>
  <c r="C32" i="4"/>
  <c r="B23" i="5"/>
  <c r="H22" i="5"/>
  <c r="H23" i="5" s="1"/>
  <c r="G22" i="5"/>
  <c r="G23" i="5" s="1"/>
  <c r="F22" i="5"/>
  <c r="E22" i="5"/>
  <c r="D22" i="5"/>
  <c r="C22" i="5"/>
  <c r="J21" i="5"/>
  <c r="J23" i="5" s="1"/>
  <c r="I21" i="5"/>
  <c r="I23" i="5" s="1"/>
  <c r="F21" i="5"/>
  <c r="E21" i="5"/>
  <c r="E23" i="5" s="1"/>
  <c r="D21" i="5"/>
  <c r="D23" i="5" s="1"/>
  <c r="C21" i="5"/>
  <c r="J17" i="5"/>
  <c r="I17" i="5"/>
  <c r="H17" i="5"/>
  <c r="G17" i="5"/>
  <c r="D17" i="5"/>
  <c r="C17" i="5"/>
  <c r="C16" i="5"/>
  <c r="B16" i="5"/>
  <c r="J15" i="5"/>
  <c r="I15" i="5"/>
  <c r="H15" i="5"/>
  <c r="G15" i="5"/>
  <c r="F15" i="5"/>
  <c r="E15" i="5"/>
  <c r="J14" i="5"/>
  <c r="I14" i="5"/>
  <c r="H14" i="5"/>
  <c r="G14" i="5"/>
  <c r="F14" i="5"/>
  <c r="E14" i="5"/>
  <c r="D14" i="5"/>
  <c r="C14" i="5"/>
  <c r="J13" i="5"/>
  <c r="I13" i="5"/>
  <c r="H13" i="5"/>
  <c r="G13" i="5"/>
  <c r="F13" i="5"/>
  <c r="E13" i="5"/>
  <c r="D13" i="5"/>
  <c r="D16" i="5" s="1"/>
  <c r="C13" i="5"/>
  <c r="I11" i="5"/>
  <c r="G11" i="5"/>
  <c r="E11" i="5"/>
  <c r="C11" i="5"/>
  <c r="I11" i="4"/>
  <c r="G11" i="4"/>
  <c r="A35" i="4"/>
  <c r="A34" i="4"/>
  <c r="J21" i="4"/>
  <c r="J23" i="4" s="1"/>
  <c r="I21" i="4"/>
  <c r="I23" i="4" s="1"/>
  <c r="G22" i="4"/>
  <c r="H22" i="4"/>
  <c r="H23" i="4" s="1"/>
  <c r="D21" i="4"/>
  <c r="E21" i="4"/>
  <c r="F21" i="4"/>
  <c r="D22" i="4"/>
  <c r="E22" i="4"/>
  <c r="F22" i="4"/>
  <c r="C22" i="4"/>
  <c r="C21" i="4"/>
  <c r="J17" i="4"/>
  <c r="I17" i="4"/>
  <c r="H17" i="4"/>
  <c r="G17" i="4"/>
  <c r="D17" i="4"/>
  <c r="C17" i="4"/>
  <c r="F15" i="4"/>
  <c r="G15" i="4"/>
  <c r="H15" i="4"/>
  <c r="I15" i="4"/>
  <c r="J15" i="4"/>
  <c r="E15" i="4"/>
  <c r="D14" i="4"/>
  <c r="E14" i="4"/>
  <c r="F14" i="4"/>
  <c r="G14" i="4"/>
  <c r="H14" i="4"/>
  <c r="I14" i="4"/>
  <c r="J14" i="4"/>
  <c r="C14" i="4"/>
  <c r="D13" i="4"/>
  <c r="E13" i="4"/>
  <c r="F13" i="4"/>
  <c r="G13" i="4"/>
  <c r="G16" i="4" s="1"/>
  <c r="H13" i="4"/>
  <c r="H16" i="4" s="1"/>
  <c r="I13" i="4"/>
  <c r="I16" i="4" s="1"/>
  <c r="I18" i="4" s="1"/>
  <c r="I19" i="4" s="1"/>
  <c r="J13" i="4"/>
  <c r="C13" i="4"/>
  <c r="E11" i="4"/>
  <c r="A33" i="4" s="1"/>
  <c r="E23" i="4"/>
  <c r="G23" i="4"/>
  <c r="B23" i="4"/>
  <c r="B16" i="4"/>
  <c r="B18" i="4" s="1"/>
  <c r="B19" i="4" s="1"/>
  <c r="B24" i="1"/>
  <c r="B17" i="1"/>
  <c r="B15" i="1"/>
  <c r="F23" i="4" l="1"/>
  <c r="E16" i="5"/>
  <c r="E18" i="5" s="1"/>
  <c r="I16" i="5"/>
  <c r="I19" i="5"/>
  <c r="I26" i="5" s="1"/>
  <c r="G16" i="5"/>
  <c r="I18" i="5"/>
  <c r="C23" i="5"/>
  <c r="B18" i="5"/>
  <c r="B19" i="5" s="1"/>
  <c r="B26" i="5" s="1"/>
  <c r="H16" i="5"/>
  <c r="F16" i="5"/>
  <c r="F18" i="5" s="1"/>
  <c r="F19" i="5" s="1"/>
  <c r="F26" i="5" s="1"/>
  <c r="J16" i="5"/>
  <c r="J18" i="5" s="1"/>
  <c r="J19" i="5" s="1"/>
  <c r="J26" i="5" s="1"/>
  <c r="C18" i="5"/>
  <c r="C19" i="5" s="1"/>
  <c r="C26" i="5" s="1"/>
  <c r="F23" i="5"/>
  <c r="E16" i="4"/>
  <c r="E18" i="4" s="1"/>
  <c r="E19" i="4" s="1"/>
  <c r="E26" i="4" s="1"/>
  <c r="E33" i="4" s="1"/>
  <c r="D23" i="4"/>
  <c r="D18" i="5"/>
  <c r="D19" i="5" s="1"/>
  <c r="D26" i="5" s="1"/>
  <c r="G18" i="5"/>
  <c r="G19" i="5" s="1"/>
  <c r="G26" i="5" s="1"/>
  <c r="H18" i="5"/>
  <c r="E19" i="5"/>
  <c r="E26" i="5" s="1"/>
  <c r="C23" i="4"/>
  <c r="C16" i="4"/>
  <c r="C18" i="4" s="1"/>
  <c r="B26" i="4"/>
  <c r="D16" i="4"/>
  <c r="D18" i="4" s="1"/>
  <c r="D19" i="4" s="1"/>
  <c r="D26" i="4" s="1"/>
  <c r="G32" i="4" s="1"/>
  <c r="G18" i="4"/>
  <c r="G19" i="4" s="1"/>
  <c r="G26" i="4" s="1"/>
  <c r="E34" i="4" s="1"/>
  <c r="J16" i="4"/>
  <c r="J18" i="4" s="1"/>
  <c r="J19" i="4" s="1"/>
  <c r="J26" i="4" s="1"/>
  <c r="G35" i="4" s="1"/>
  <c r="F16" i="4"/>
  <c r="F18" i="4" s="1"/>
  <c r="F19" i="4" s="1"/>
  <c r="F26" i="4" s="1"/>
  <c r="G33" i="4" s="1"/>
  <c r="I26" i="4"/>
  <c r="E35" i="4" s="1"/>
  <c r="H18" i="4"/>
  <c r="H19" i="4" s="1"/>
  <c r="H26" i="4" s="1"/>
  <c r="G34" i="4" s="1"/>
  <c r="B18" i="1"/>
  <c r="H19" i="5" l="1"/>
  <c r="H26" i="5" s="1"/>
  <c r="F35" i="4"/>
  <c r="F34" i="4"/>
  <c r="F32" i="4"/>
  <c r="F33" i="4"/>
  <c r="C19" i="4"/>
  <c r="C26" i="4" s="1"/>
  <c r="E32" i="4" s="1"/>
  <c r="B27" i="1" l="1"/>
  <c r="C11" i="4"/>
  <c r="A32" i="4" s="1"/>
  <c r="B25" i="2" l="1"/>
  <c r="B16" i="2"/>
  <c r="B22" i="2" s="1"/>
  <c r="B14" i="2"/>
  <c r="B20" i="2" s="1"/>
  <c r="B27" i="2" l="1"/>
</calcChain>
</file>

<file path=xl/sharedStrings.xml><?xml version="1.0" encoding="utf-8"?>
<sst xmlns="http://schemas.openxmlformats.org/spreadsheetml/2006/main" count="147" uniqueCount="77">
  <si>
    <t xml:space="preserve">Change the values in the orange cells to see </t>
  </si>
  <si>
    <t>the effect on cost of disease</t>
  </si>
  <si>
    <t>Area Name:</t>
  </si>
  <si>
    <t>Estimated abortion percentage</t>
  </si>
  <si>
    <t>Assumptions</t>
  </si>
  <si>
    <t>Estimated number of lost calves</t>
  </si>
  <si>
    <t>Expected sale price (per calf)</t>
  </si>
  <si>
    <t>Expected % mortality before sale</t>
  </si>
  <si>
    <t>Cost of rearing per calf (veterinary treatments, feed or other costs)</t>
  </si>
  <si>
    <t>Total loss per lost calf</t>
  </si>
  <si>
    <t>Total cost for the area:</t>
  </si>
  <si>
    <t>Cost of disease: abortions in cattle</t>
  </si>
  <si>
    <t>Pregnancy rate among cows</t>
  </si>
  <si>
    <t>Number of cows in the area</t>
  </si>
  <si>
    <t>Cost of disease: helminthiasis in cattle</t>
  </si>
  <si>
    <t>Estimated number of affected animals</t>
  </si>
  <si>
    <t>Number of cattle in the area</t>
  </si>
  <si>
    <t>Estimated mortality due to helminths (%)</t>
  </si>
  <si>
    <t>Estimated morbidity due to helminths (%)</t>
  </si>
  <si>
    <t>Number of deaths due to helminths</t>
  </si>
  <si>
    <t>Number of animals sick due to helminths</t>
  </si>
  <si>
    <t>Average cost of anthelminthic treatment (per animal treated)</t>
  </si>
  <si>
    <t>% cattle treated in the area</t>
  </si>
  <si>
    <t xml:space="preserve">% reduction in value of affected animals </t>
  </si>
  <si>
    <t>Costs per affected animal</t>
  </si>
  <si>
    <t>Total cost of animals that die</t>
  </si>
  <si>
    <t>Total lost value of animals that are sick</t>
  </si>
  <si>
    <t>Total cost of animal treatments</t>
  </si>
  <si>
    <t>Most likely</t>
  </si>
  <si>
    <t>Minimum</t>
  </si>
  <si>
    <t>Maximum</t>
  </si>
  <si>
    <t>Sensitivity analysis: Cattle abortions</t>
  </si>
  <si>
    <t>Instructions</t>
  </si>
  <si>
    <t>Enter appropriate values in each of the orange cells</t>
  </si>
  <si>
    <t>Suggested values you can try are shown in grey in column C</t>
  </si>
  <si>
    <t>Estimated number of calves not born</t>
  </si>
  <si>
    <t>Number of calves that would die before sale</t>
  </si>
  <si>
    <t>Value of animals that die (per animal) if they were healthy</t>
  </si>
  <si>
    <t>This is the estimated number of breeding cows present</t>
  </si>
  <si>
    <t>This is the pregnancy rate (%) among breeding cows</t>
  </si>
  <si>
    <t>This is the percentage of pregnant cows that abort or lose their calf</t>
  </si>
  <si>
    <t>This is the total amount spent on a calf to get it to sale age and includes animal health treatments (drench, vaccines), feed and other costs</t>
  </si>
  <si>
    <t>This is what a farmer would expect to sell the calf for when it is ready to be sold (for example at 1 year old)</t>
  </si>
  <si>
    <t>This is the total number of cattle in the area</t>
  </si>
  <si>
    <t>This is the estimated percentage that die from helminths each year</t>
  </si>
  <si>
    <t>This is the estimated percentage that get sick and need to be treated each year</t>
  </si>
  <si>
    <t>This is the value of an animal that dies (what it would cost to buy a similar animal to replace it)</t>
  </si>
  <si>
    <t>This is the reduction in value of animals that get sick</t>
  </si>
  <si>
    <t>Breeding cattle in local region</t>
  </si>
  <si>
    <t>Step 1: Production system:</t>
  </si>
  <si>
    <t>Step 2: How many affected</t>
  </si>
  <si>
    <t>This is the percentage of calves that would normally die before being sold (for whatever reason)</t>
  </si>
  <si>
    <t xml:space="preserve">Total Number of calves lost </t>
  </si>
  <si>
    <t>= number not born (aborted) - number that would die anyway</t>
  </si>
  <si>
    <t>= number not born (aborted) * % that die</t>
  </si>
  <si>
    <t>= number of cows * % pregnant * % that abort</t>
  </si>
  <si>
    <t>= sale price - rearing costs</t>
  </si>
  <si>
    <t>= loss per calf * number of calves lost</t>
  </si>
  <si>
    <t>Name of Area?</t>
  </si>
  <si>
    <t>Step 3: Unit cost of disease</t>
  </si>
  <si>
    <t>Step 4: Total annual loss due to disease</t>
  </si>
  <si>
    <t>Loss per lost calf</t>
  </si>
  <si>
    <t>Total loss for the area:</t>
  </si>
  <si>
    <t>Original values</t>
  </si>
  <si>
    <t>Cost of rearing per calf</t>
  </si>
  <si>
    <t>Losses in IDR millions</t>
  </si>
  <si>
    <t>Instructions:</t>
  </si>
  <si>
    <t>1. Enter reasonable values from previous example in orange cells in column B (under " Original values")</t>
  </si>
  <si>
    <t>2. Enter assumed minimum and maximum likely values for abortion percentage in blue cells at C13:D13</t>
  </si>
  <si>
    <t>3. Enter assumed minimum and maximum likely values for percentage of calves that die in blue cells at E15:F15</t>
  </si>
  <si>
    <t>4. Enter assumed minimum and maximum likely values for expected sale price in blue cells at G19:H19</t>
  </si>
  <si>
    <t>5. Enter assumed minimum and maximum likely values for cost of rearing a calf in blue cells at I20:J20</t>
  </si>
  <si>
    <t>6. DO NOT change any other cells</t>
  </si>
  <si>
    <t>7. Check results of sensitivity analysis in table and graph below</t>
  </si>
  <si>
    <t>Total loss per year</t>
  </si>
  <si>
    <t>Assumed values</t>
  </si>
  <si>
    <t>Note: This sheet is protected so you can't change any of the calculations. To edit the sheet you will need to unprotect it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</si>
</sst>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IDR]\ #,##0"/>
    <numFmt numFmtId="165" formatCode="[$IDR]\ 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  <xf numFmtId="0" fontId="3" fillId="3" borderId="1" applyNumberFormat="0" applyAlignment="0" applyProtection="0"/>
    <xf numFmtId="0" fontId="1" fillId="0" borderId="0"/>
  </cellStyleXfs>
  <cellXfs count="77">
    <xf numFmtId="0" fontId="0" fillId="0" borderId="0" xfId="0"/>
    <xf numFmtId="0" fontId="2" fillId="2" borderId="1" xfId="2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2" borderId="1" xfId="2" applyAlignment="1" applyProtection="1">
      <alignment horizontal="center" vertical="center"/>
      <protection locked="0"/>
    </xf>
    <xf numFmtId="9" fontId="2" fillId="2" borderId="1" xfId="1" applyFont="1" applyFill="1" applyBorder="1" applyAlignment="1" applyProtection="1">
      <alignment horizontal="center" vertical="center"/>
      <protection locked="0"/>
    </xf>
    <xf numFmtId="0" fontId="3" fillId="3" borderId="1" xfId="3" applyNumberFormat="1" applyAlignment="1">
      <alignment horizontal="center" vertical="center"/>
    </xf>
    <xf numFmtId="0" fontId="6" fillId="0" borderId="0" xfId="0" applyFont="1"/>
    <xf numFmtId="9" fontId="2" fillId="2" borderId="1" xfId="2" applyNumberFormat="1" applyAlignment="1" applyProtection="1">
      <alignment horizontal="center" vertical="center"/>
      <protection locked="0"/>
    </xf>
    <xf numFmtId="164" fontId="3" fillId="3" borderId="1" xfId="3" applyNumberFormat="1" applyAlignment="1">
      <alignment horizontal="center" vertical="center"/>
    </xf>
    <xf numFmtId="164" fontId="0" fillId="0" borderId="0" xfId="0" applyNumberFormat="1"/>
    <xf numFmtId="164" fontId="7" fillId="0" borderId="2" xfId="0" applyNumberFormat="1" applyFont="1" applyBorder="1"/>
    <xf numFmtId="0" fontId="0" fillId="0" borderId="3" xfId="0" applyBorder="1"/>
    <xf numFmtId="0" fontId="0" fillId="0" borderId="4" xfId="0" applyBorder="1"/>
    <xf numFmtId="164" fontId="2" fillId="2" borderId="5" xfId="2" applyNumberFormat="1" applyBorder="1" applyAlignment="1" applyProtection="1">
      <alignment horizontal="center" vertical="center"/>
      <protection locked="0"/>
    </xf>
    <xf numFmtId="9" fontId="2" fillId="2" borderId="6" xfId="2" applyNumberFormat="1" applyBorder="1" applyAlignment="1" applyProtection="1">
      <alignment horizontal="center" vertical="center"/>
      <protection locked="0"/>
    </xf>
    <xf numFmtId="164" fontId="2" fillId="2" borderId="7" xfId="2" applyNumberFormat="1" applyBorder="1" applyAlignment="1" applyProtection="1">
      <alignment horizontal="center" vertical="center"/>
      <protection locked="0"/>
    </xf>
    <xf numFmtId="0" fontId="0" fillId="0" borderId="4" xfId="0" applyBorder="1" applyAlignment="1">
      <alignment wrapText="1"/>
    </xf>
    <xf numFmtId="0" fontId="0" fillId="0" borderId="0" xfId="0" applyFill="1" applyBorder="1"/>
    <xf numFmtId="164" fontId="2" fillId="2" borderId="9" xfId="2" applyNumberFormat="1" applyBorder="1" applyAlignment="1" applyProtection="1">
      <alignment horizontal="center" vertical="center"/>
      <protection locked="0"/>
    </xf>
    <xf numFmtId="164" fontId="3" fillId="3" borderId="8" xfId="3" applyNumberFormat="1" applyBorder="1" applyAlignment="1">
      <alignment horizontal="center" vertical="center"/>
    </xf>
    <xf numFmtId="9" fontId="2" fillId="2" borderId="10" xfId="2" applyNumberFormat="1" applyBorder="1" applyAlignment="1" applyProtection="1">
      <alignment horizontal="center" vertical="center"/>
      <protection locked="0"/>
    </xf>
    <xf numFmtId="3" fontId="2" fillId="2" borderId="1" xfId="2" applyNumberFormat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2" xfId="0" applyBorder="1"/>
    <xf numFmtId="0" fontId="8" fillId="0" borderId="0" xfId="0" applyFont="1"/>
    <xf numFmtId="0" fontId="9" fillId="0" borderId="0" xfId="0" applyFont="1"/>
    <xf numFmtId="0" fontId="0" fillId="0" borderId="0" xfId="0" applyBorder="1" applyAlignment="1">
      <alignment wrapText="1"/>
    </xf>
    <xf numFmtId="1" fontId="3" fillId="3" borderId="1" xfId="3" applyNumberFormat="1" applyAlignment="1">
      <alignment horizontal="center" vertical="center"/>
    </xf>
    <xf numFmtId="3" fontId="10" fillId="0" borderId="0" xfId="0" applyNumberFormat="1" applyFont="1" applyAlignment="1">
      <alignment wrapText="1"/>
    </xf>
    <xf numFmtId="9" fontId="10" fillId="0" borderId="0" xfId="1" applyFont="1" applyAlignment="1">
      <alignment wrapText="1"/>
    </xf>
    <xf numFmtId="0" fontId="10" fillId="0" borderId="0" xfId="0" applyFont="1" applyAlignment="1">
      <alignment wrapText="1"/>
    </xf>
    <xf numFmtId="0" fontId="2" fillId="2" borderId="1" xfId="2" applyAlignment="1" applyProtection="1">
      <alignment horizontal="left" vertical="center"/>
      <protection locked="0"/>
    </xf>
    <xf numFmtId="0" fontId="4" fillId="0" borderId="0" xfId="0" applyFont="1" applyBorder="1" applyAlignment="1">
      <alignment wrapText="1"/>
    </xf>
    <xf numFmtId="0" fontId="0" fillId="4" borderId="0" xfId="0" quotePrefix="1" applyFill="1" applyAlignment="1">
      <alignment wrapText="1"/>
    </xf>
    <xf numFmtId="164" fontId="7" fillId="0" borderId="2" xfId="0" applyNumberFormat="1" applyFont="1" applyBorder="1" applyAlignment="1">
      <alignment horizontal="center"/>
    </xf>
    <xf numFmtId="164" fontId="7" fillId="0" borderId="0" xfId="0" applyNumberFormat="1" applyFont="1" applyBorder="1"/>
    <xf numFmtId="9" fontId="2" fillId="5" borderId="1" xfId="1" applyFont="1" applyFill="1" applyBorder="1" applyAlignment="1" applyProtection="1">
      <alignment horizontal="center" vertical="center"/>
      <protection locked="0"/>
    </xf>
    <xf numFmtId="164" fontId="2" fillId="5" borderId="5" xfId="2" applyNumberFormat="1" applyFill="1" applyBorder="1" applyAlignment="1" applyProtection="1">
      <alignment horizontal="center" vertical="center"/>
      <protection locked="0"/>
    </xf>
    <xf numFmtId="164" fontId="2" fillId="5" borderId="7" xfId="2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>
      <alignment horizontal="right"/>
    </xf>
    <xf numFmtId="9" fontId="0" fillId="0" borderId="14" xfId="0" applyNumberFormat="1" applyBorder="1"/>
    <xf numFmtId="164" fontId="0" fillId="0" borderId="14" xfId="0" applyNumberFormat="1" applyBorder="1"/>
    <xf numFmtId="9" fontId="0" fillId="0" borderId="20" xfId="0" applyNumberFormat="1" applyBorder="1"/>
    <xf numFmtId="9" fontId="0" fillId="0" borderId="21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5" fontId="0" fillId="0" borderId="20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5" fontId="0" fillId="0" borderId="22" xfId="0" applyNumberFormat="1" applyBorder="1" applyAlignment="1">
      <alignment horizontal="right"/>
    </xf>
    <xf numFmtId="165" fontId="0" fillId="0" borderId="25" xfId="0" applyNumberFormat="1" applyBorder="1" applyAlignment="1">
      <alignment horizontal="right"/>
    </xf>
    <xf numFmtId="165" fontId="0" fillId="0" borderId="24" xfId="0" applyNumberFormat="1" applyBorder="1" applyAlignment="1">
      <alignment horizontal="right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8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19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2" fillId="6" borderId="1" xfId="2" applyFill="1" applyAlignment="1" applyProtection="1">
      <alignment horizontal="center" vertical="center"/>
    </xf>
    <xf numFmtId="9" fontId="2" fillId="6" borderId="1" xfId="1" applyFont="1" applyFill="1" applyBorder="1" applyAlignment="1" applyProtection="1">
      <alignment horizontal="center" vertical="center"/>
    </xf>
    <xf numFmtId="9" fontId="2" fillId="6" borderId="6" xfId="2" applyNumberFormat="1" applyFill="1" applyBorder="1" applyAlignment="1" applyProtection="1">
      <alignment horizontal="center" vertical="center"/>
    </xf>
    <xf numFmtId="164" fontId="2" fillId="6" borderId="5" xfId="2" applyNumberForma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8">
    <cellStyle name="Calculation" xfId="3" builtinId="22"/>
    <cellStyle name="Calculation 2" xfId="6"/>
    <cellStyle name="Input" xfId="2" builtinId="20"/>
    <cellStyle name="Input 2" xfId="4"/>
    <cellStyle name="Normal" xfId="0" builtinId="0"/>
    <cellStyle name="Normal 2" xfId="7"/>
    <cellStyle name="Percent" xfId="1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IDR total loss per year (x millions)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'Sensitivity analysis'!$E$31</c:f>
              <c:strCache>
                <c:ptCount val="1"/>
                <c:pt idx="0">
                  <c:v>Minimum</c:v>
                </c:pt>
              </c:strCache>
            </c:strRef>
          </c:tx>
          <c:invertIfNegative val="0"/>
          <c:cat>
            <c:strRef>
              <c:f>'Sensitivity analysis'!$A$32:$A$35</c:f>
              <c:strCache>
                <c:ptCount val="4"/>
                <c:pt idx="0">
                  <c:v>Estimated abortion percentage</c:v>
                </c:pt>
                <c:pt idx="1">
                  <c:v>Expected % mortality before sale</c:v>
                </c:pt>
                <c:pt idx="2">
                  <c:v>Expected sale price (per calf)</c:v>
                </c:pt>
                <c:pt idx="3">
                  <c:v>Cost of rearing per calf</c:v>
                </c:pt>
              </c:strCache>
            </c:strRef>
          </c:cat>
          <c:val>
            <c:numRef>
              <c:f>'Sensitivity analysis'!$E$32:$E$35</c:f>
              <c:numCache>
                <c:formatCode>[$IDR]\ #,##0.0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'Sensitivity analysis'!$F$31</c:f>
              <c:strCache>
                <c:ptCount val="1"/>
                <c:pt idx="0">
                  <c:v>Most likely</c:v>
                </c:pt>
              </c:strCache>
            </c:strRef>
          </c:tx>
          <c:invertIfNegative val="0"/>
          <c:cat>
            <c:strRef>
              <c:f>'Sensitivity analysis'!$A$32:$A$35</c:f>
              <c:strCache>
                <c:ptCount val="4"/>
                <c:pt idx="0">
                  <c:v>Estimated abortion percentage</c:v>
                </c:pt>
                <c:pt idx="1">
                  <c:v>Expected % mortality before sale</c:v>
                </c:pt>
                <c:pt idx="2">
                  <c:v>Expected sale price (per calf)</c:v>
                </c:pt>
                <c:pt idx="3">
                  <c:v>Cost of rearing per calf</c:v>
                </c:pt>
              </c:strCache>
            </c:strRef>
          </c:cat>
          <c:val>
            <c:numRef>
              <c:f>'Sensitivity analysis'!$F$32:$F$35</c:f>
              <c:numCache>
                <c:formatCode>[$IDR]\ #,##0.0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'Sensitivity analysis'!$G$31</c:f>
              <c:strCache>
                <c:ptCount val="1"/>
                <c:pt idx="0">
                  <c:v>Maximum</c:v>
                </c:pt>
              </c:strCache>
            </c:strRef>
          </c:tx>
          <c:invertIfNegative val="0"/>
          <c:cat>
            <c:strRef>
              <c:f>'Sensitivity analysis'!$A$32:$A$35</c:f>
              <c:strCache>
                <c:ptCount val="4"/>
                <c:pt idx="0">
                  <c:v>Estimated abortion percentage</c:v>
                </c:pt>
                <c:pt idx="1">
                  <c:v>Expected % mortality before sale</c:v>
                </c:pt>
                <c:pt idx="2">
                  <c:v>Expected sale price (per calf)</c:v>
                </c:pt>
                <c:pt idx="3">
                  <c:v>Cost of rearing per calf</c:v>
                </c:pt>
              </c:strCache>
            </c:strRef>
          </c:cat>
          <c:val>
            <c:numRef>
              <c:f>'Sensitivity analysis'!$G$32:$G$35</c:f>
              <c:numCache>
                <c:formatCode>[$IDR]\ #,##0.0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95392"/>
        <c:axId val="139997184"/>
      </c:barChart>
      <c:catAx>
        <c:axId val="13999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9997184"/>
        <c:crosses val="autoZero"/>
        <c:auto val="1"/>
        <c:lblAlgn val="ctr"/>
        <c:lblOffset val="100"/>
        <c:noMultiLvlLbl val="0"/>
      </c:catAx>
      <c:valAx>
        <c:axId val="139997184"/>
        <c:scaling>
          <c:orientation val="minMax"/>
        </c:scaling>
        <c:delete val="0"/>
        <c:axPos val="l"/>
        <c:majorGridlines/>
        <c:numFmt formatCode="[$IDR]\ #,##0.0" sourceLinked="1"/>
        <c:majorTickMark val="out"/>
        <c:minorTickMark val="none"/>
        <c:tickLblPos val="nextTo"/>
        <c:crossAx val="139995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800" b="1" i="0" baseline="0">
                <a:effectLst/>
              </a:rPr>
              <a:t>IDR total loss per year (x millions)</a:t>
            </a:r>
            <a:endParaRPr lang="en-AU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'Sensitivity analysis example'!$E$31</c:f>
              <c:strCache>
                <c:ptCount val="1"/>
                <c:pt idx="0">
                  <c:v>Minimum</c:v>
                </c:pt>
              </c:strCache>
            </c:strRef>
          </c:tx>
          <c:invertIfNegative val="0"/>
          <c:cat>
            <c:strRef>
              <c:f>'Sensitivity analysis example'!$A$32:$A$35</c:f>
              <c:strCache>
                <c:ptCount val="4"/>
                <c:pt idx="0">
                  <c:v>Estimated abortion percentage</c:v>
                </c:pt>
                <c:pt idx="1">
                  <c:v>Expected % mortality before sale</c:v>
                </c:pt>
                <c:pt idx="2">
                  <c:v>Expected sale price (per calf)</c:v>
                </c:pt>
                <c:pt idx="3">
                  <c:v>Cost of rearing per calf</c:v>
                </c:pt>
              </c:strCache>
            </c:strRef>
          </c:cat>
          <c:val>
            <c:numRef>
              <c:f>'Sensitivity analysis example'!$E$32:$E$35</c:f>
              <c:numCache>
                <c:formatCode>[$IDR]\ #,##0.0</c:formatCode>
                <c:ptCount val="4"/>
                <c:pt idx="0">
                  <c:v>4306.8</c:v>
                </c:pt>
                <c:pt idx="1">
                  <c:v>10989</c:v>
                </c:pt>
                <c:pt idx="2">
                  <c:v>4947</c:v>
                </c:pt>
                <c:pt idx="3">
                  <c:v>11640</c:v>
                </c:pt>
              </c:numCache>
            </c:numRef>
          </c:val>
        </c:ser>
        <c:ser>
          <c:idx val="1"/>
          <c:order val="1"/>
          <c:tx>
            <c:strRef>
              <c:f>'Sensitivity analysis example'!$F$31</c:f>
              <c:strCache>
                <c:ptCount val="1"/>
                <c:pt idx="0">
                  <c:v>Most likely</c:v>
                </c:pt>
              </c:strCache>
            </c:strRef>
          </c:tx>
          <c:invertIfNegative val="0"/>
          <c:cat>
            <c:strRef>
              <c:f>'Sensitivity analysis example'!$A$32:$A$35</c:f>
              <c:strCache>
                <c:ptCount val="4"/>
                <c:pt idx="0">
                  <c:v>Estimated abortion percentage</c:v>
                </c:pt>
                <c:pt idx="1">
                  <c:v>Expected % mortality before sale</c:v>
                </c:pt>
                <c:pt idx="2">
                  <c:v>Expected sale price (per calf)</c:v>
                </c:pt>
                <c:pt idx="3">
                  <c:v>Cost of rearing per calf</c:v>
                </c:pt>
              </c:strCache>
            </c:strRef>
          </c:cat>
          <c:val>
            <c:numRef>
              <c:f>'Sensitivity analysis example'!$F$32:$F$35</c:f>
              <c:numCache>
                <c:formatCode>[$IDR]\ #,##0.0</c:formatCode>
                <c:ptCount val="4"/>
                <c:pt idx="0">
                  <c:v>10767</c:v>
                </c:pt>
                <c:pt idx="1">
                  <c:v>10767</c:v>
                </c:pt>
                <c:pt idx="2">
                  <c:v>10767</c:v>
                </c:pt>
                <c:pt idx="3">
                  <c:v>10767</c:v>
                </c:pt>
              </c:numCache>
            </c:numRef>
          </c:val>
        </c:ser>
        <c:ser>
          <c:idx val="2"/>
          <c:order val="2"/>
          <c:tx>
            <c:strRef>
              <c:f>'Sensitivity analysis example'!$G$31</c:f>
              <c:strCache>
                <c:ptCount val="1"/>
                <c:pt idx="0">
                  <c:v>Maximum</c:v>
                </c:pt>
              </c:strCache>
            </c:strRef>
          </c:tx>
          <c:invertIfNegative val="0"/>
          <c:cat>
            <c:strRef>
              <c:f>'Sensitivity analysis example'!$A$32:$A$35</c:f>
              <c:strCache>
                <c:ptCount val="4"/>
                <c:pt idx="0">
                  <c:v>Estimated abortion percentage</c:v>
                </c:pt>
                <c:pt idx="1">
                  <c:v>Expected % mortality before sale</c:v>
                </c:pt>
                <c:pt idx="2">
                  <c:v>Expected sale price (per calf)</c:v>
                </c:pt>
                <c:pt idx="3">
                  <c:v>Cost of rearing per calf</c:v>
                </c:pt>
              </c:strCache>
            </c:strRef>
          </c:cat>
          <c:val>
            <c:numRef>
              <c:f>'Sensitivity analysis example'!$G$32:$G$35</c:f>
              <c:numCache>
                <c:formatCode>[$IDR]\ #,##0.0</c:formatCode>
                <c:ptCount val="4"/>
                <c:pt idx="0">
                  <c:v>17227.2</c:v>
                </c:pt>
                <c:pt idx="1">
                  <c:v>10545</c:v>
                </c:pt>
                <c:pt idx="2">
                  <c:v>22407</c:v>
                </c:pt>
                <c:pt idx="3">
                  <c:v>8730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43168"/>
        <c:axId val="140344704"/>
      </c:barChart>
      <c:catAx>
        <c:axId val="140343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344704"/>
        <c:crosses val="autoZero"/>
        <c:auto val="1"/>
        <c:lblAlgn val="ctr"/>
        <c:lblOffset val="100"/>
        <c:noMultiLvlLbl val="0"/>
      </c:catAx>
      <c:valAx>
        <c:axId val="140344704"/>
        <c:scaling>
          <c:orientation val="minMax"/>
        </c:scaling>
        <c:delete val="0"/>
        <c:axPos val="l"/>
        <c:majorGridlines/>
        <c:numFmt formatCode="[$IDR]\ #,##0.0" sourceLinked="1"/>
        <c:majorTickMark val="out"/>
        <c:minorTickMark val="none"/>
        <c:tickLblPos val="nextTo"/>
        <c:crossAx val="140343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37</xdr:row>
      <xdr:rowOff>38100</xdr:rowOff>
    </xdr:from>
    <xdr:to>
      <xdr:col>3</xdr:col>
      <xdr:colOff>590550</xdr:colOff>
      <xdr:row>51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2043112</xdr:colOff>
      <xdr:row>36</xdr:row>
      <xdr:rowOff>90487</xdr:rowOff>
    </xdr:from>
    <xdr:to>
      <xdr:col>4</xdr:col>
      <xdr:colOff>576262</xdr:colOff>
      <xdr:row>50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B12" sqref="B12"/>
    </sheetView>
  </sheetViews>
  <sheetFormatPr defaultRowHeight="15" x14ac:dyDescent="0.25"/>
  <cols>
    <col min="1" max="1" width="45.7109375" customWidth="1"/>
    <col min="2" max="2" width="17.42578125" bestFit="1" customWidth="1"/>
    <col min="3" max="3" width="65" style="23" customWidth="1"/>
    <col min="4" max="4" width="17.42578125" bestFit="1" customWidth="1"/>
  </cols>
  <sheetData>
    <row r="1" spans="1:3" ht="21" x14ac:dyDescent="0.35">
      <c r="A1" s="3" t="s">
        <v>11</v>
      </c>
    </row>
    <row r="2" spans="1:3" x14ac:dyDescent="0.25">
      <c r="A2" s="1" t="s">
        <v>0</v>
      </c>
    </row>
    <row r="3" spans="1:3" x14ac:dyDescent="0.25">
      <c r="A3" s="1" t="s">
        <v>1</v>
      </c>
    </row>
    <row r="4" spans="1:3" x14ac:dyDescent="0.25">
      <c r="A4" s="26" t="s">
        <v>32</v>
      </c>
    </row>
    <row r="5" spans="1:3" x14ac:dyDescent="0.25">
      <c r="A5" s="32" t="s">
        <v>33</v>
      </c>
    </row>
    <row r="6" spans="1:3" x14ac:dyDescent="0.25">
      <c r="A6" s="25"/>
    </row>
    <row r="7" spans="1:3" x14ac:dyDescent="0.25">
      <c r="A7" s="2" t="s">
        <v>49</v>
      </c>
      <c r="B7" t="s">
        <v>48</v>
      </c>
    </row>
    <row r="8" spans="1:3" x14ac:dyDescent="0.25">
      <c r="A8" t="s">
        <v>58</v>
      </c>
      <c r="B8" s="4"/>
    </row>
    <row r="9" spans="1:3" x14ac:dyDescent="0.25">
      <c r="A9" s="2" t="s">
        <v>4</v>
      </c>
    </row>
    <row r="10" spans="1:3" x14ac:dyDescent="0.25">
      <c r="A10" s="2" t="s">
        <v>50</v>
      </c>
    </row>
    <row r="11" spans="1:3" x14ac:dyDescent="0.25">
      <c r="A11" s="7" t="s">
        <v>5</v>
      </c>
    </row>
    <row r="12" spans="1:3" x14ac:dyDescent="0.25">
      <c r="A12" t="s">
        <v>13</v>
      </c>
      <c r="B12" s="4"/>
      <c r="C12" s="23" t="s">
        <v>38</v>
      </c>
    </row>
    <row r="13" spans="1:3" x14ac:dyDescent="0.25">
      <c r="A13" t="s">
        <v>12</v>
      </c>
      <c r="B13" s="8"/>
      <c r="C13" s="23" t="s">
        <v>39</v>
      </c>
    </row>
    <row r="14" spans="1:3" x14ac:dyDescent="0.25">
      <c r="A14" t="s">
        <v>3</v>
      </c>
      <c r="B14" s="5"/>
      <c r="C14" s="23" t="s">
        <v>40</v>
      </c>
    </row>
    <row r="15" spans="1:3" x14ac:dyDescent="0.25">
      <c r="A15" t="s">
        <v>35</v>
      </c>
      <c r="B15" s="6">
        <f>B12*B13*B14</f>
        <v>0</v>
      </c>
      <c r="C15" s="34" t="s">
        <v>55</v>
      </c>
    </row>
    <row r="16" spans="1:3" ht="30" x14ac:dyDescent="0.25">
      <c r="A16" t="s">
        <v>7</v>
      </c>
      <c r="B16" s="15"/>
      <c r="C16" s="23" t="s">
        <v>51</v>
      </c>
    </row>
    <row r="17" spans="1:4" x14ac:dyDescent="0.25">
      <c r="A17" s="27" t="s">
        <v>36</v>
      </c>
      <c r="B17" s="28">
        <f>B16*B15</f>
        <v>0</v>
      </c>
      <c r="C17" s="34" t="s">
        <v>54</v>
      </c>
    </row>
    <row r="18" spans="1:4" x14ac:dyDescent="0.25">
      <c r="A18" s="33" t="s">
        <v>52</v>
      </c>
      <c r="B18" s="28">
        <f>B15-B17</f>
        <v>0</v>
      </c>
      <c r="C18" s="34" t="s">
        <v>53</v>
      </c>
    </row>
    <row r="20" spans="1:4" x14ac:dyDescent="0.25">
      <c r="A20" s="2" t="s">
        <v>59</v>
      </c>
    </row>
    <row r="21" spans="1:4" x14ac:dyDescent="0.25">
      <c r="A21" s="7" t="s">
        <v>61</v>
      </c>
      <c r="B21" s="12"/>
    </row>
    <row r="22" spans="1:4" ht="30" x14ac:dyDescent="0.25">
      <c r="A22" s="13" t="s">
        <v>6</v>
      </c>
      <c r="B22" s="14"/>
      <c r="C22" s="23" t="s">
        <v>42</v>
      </c>
    </row>
    <row r="23" spans="1:4" ht="30" customHeight="1" x14ac:dyDescent="0.25">
      <c r="A23" s="17" t="s">
        <v>8</v>
      </c>
      <c r="B23" s="16"/>
      <c r="C23" s="23" t="s">
        <v>41</v>
      </c>
    </row>
    <row r="24" spans="1:4" x14ac:dyDescent="0.25">
      <c r="A24" s="2" t="s">
        <v>9</v>
      </c>
      <c r="B24" s="9">
        <f>B22-B23</f>
        <v>0</v>
      </c>
      <c r="C24" s="34" t="s">
        <v>56</v>
      </c>
    </row>
    <row r="25" spans="1:4" x14ac:dyDescent="0.25">
      <c r="A25" s="2"/>
      <c r="B25" s="2"/>
      <c r="C25" s="2"/>
    </row>
    <row r="26" spans="1:4" x14ac:dyDescent="0.25">
      <c r="A26" s="2" t="s">
        <v>60</v>
      </c>
    </row>
    <row r="27" spans="1:4" x14ac:dyDescent="0.25">
      <c r="A27" s="2" t="s">
        <v>62</v>
      </c>
      <c r="B27" s="35">
        <f>B18*B24</f>
        <v>0</v>
      </c>
      <c r="C27" s="34" t="s">
        <v>57</v>
      </c>
      <c r="D27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0" workbookViewId="0">
      <selection activeCell="C21" sqref="C21"/>
    </sheetView>
  </sheetViews>
  <sheetFormatPr defaultRowHeight="15" x14ac:dyDescent="0.25"/>
  <cols>
    <col min="1" max="1" width="41.7109375" customWidth="1"/>
    <col min="2" max="2" width="17.42578125" bestFit="1" customWidth="1"/>
    <col min="3" max="3" width="60.5703125" style="23" customWidth="1"/>
    <col min="4" max="4" width="17.42578125" bestFit="1" customWidth="1"/>
  </cols>
  <sheetData>
    <row r="1" spans="1:3" ht="21" x14ac:dyDescent="0.35">
      <c r="A1" s="3" t="s">
        <v>14</v>
      </c>
    </row>
    <row r="2" spans="1:3" x14ac:dyDescent="0.25">
      <c r="A2" s="1" t="s">
        <v>0</v>
      </c>
    </row>
    <row r="3" spans="1:3" x14ac:dyDescent="0.25">
      <c r="A3" s="1" t="s">
        <v>1</v>
      </c>
    </row>
    <row r="4" spans="1:3" x14ac:dyDescent="0.25">
      <c r="A4" s="26" t="s">
        <v>32</v>
      </c>
    </row>
    <row r="5" spans="1:3" x14ac:dyDescent="0.25">
      <c r="A5" t="s">
        <v>33</v>
      </c>
    </row>
    <row r="6" spans="1:3" x14ac:dyDescent="0.25">
      <c r="A6" s="25" t="s">
        <v>34</v>
      </c>
    </row>
    <row r="8" spans="1:3" x14ac:dyDescent="0.25">
      <c r="A8" t="s">
        <v>2</v>
      </c>
      <c r="B8" s="4"/>
    </row>
    <row r="10" spans="1:3" x14ac:dyDescent="0.25">
      <c r="A10" s="2" t="s">
        <v>4</v>
      </c>
    </row>
    <row r="11" spans="1:3" x14ac:dyDescent="0.25">
      <c r="A11" s="7" t="s">
        <v>15</v>
      </c>
    </row>
    <row r="12" spans="1:3" x14ac:dyDescent="0.25">
      <c r="A12" t="s">
        <v>16</v>
      </c>
      <c r="B12" s="22"/>
      <c r="C12" s="29" t="s">
        <v>43</v>
      </c>
    </row>
    <row r="13" spans="1:3" ht="30" x14ac:dyDescent="0.25">
      <c r="A13" t="s">
        <v>17</v>
      </c>
      <c r="B13" s="8"/>
      <c r="C13" s="30" t="s">
        <v>44</v>
      </c>
    </row>
    <row r="14" spans="1:3" x14ac:dyDescent="0.25">
      <c r="A14" t="s">
        <v>19</v>
      </c>
      <c r="B14" s="6">
        <f>B13*$B$12</f>
        <v>0</v>
      </c>
      <c r="C14" s="29"/>
    </row>
    <row r="15" spans="1:3" ht="30" x14ac:dyDescent="0.25">
      <c r="A15" t="s">
        <v>18</v>
      </c>
      <c r="B15" s="5"/>
      <c r="C15" s="30" t="s">
        <v>45</v>
      </c>
    </row>
    <row r="16" spans="1:3" x14ac:dyDescent="0.25">
      <c r="A16" t="s">
        <v>20</v>
      </c>
      <c r="B16" s="6">
        <f>B15*$B$12</f>
        <v>0</v>
      </c>
      <c r="C16" s="29"/>
    </row>
    <row r="17" spans="1:4" x14ac:dyDescent="0.25">
      <c r="C17" s="31"/>
    </row>
    <row r="18" spans="1:4" x14ac:dyDescent="0.25">
      <c r="A18" s="7" t="s">
        <v>24</v>
      </c>
      <c r="B18" s="12"/>
      <c r="C18" s="31"/>
    </row>
    <row r="19" spans="1:4" ht="30" x14ac:dyDescent="0.25">
      <c r="A19" s="17" t="s">
        <v>37</v>
      </c>
      <c r="B19" s="19"/>
      <c r="C19" s="29" t="s">
        <v>46</v>
      </c>
    </row>
    <row r="20" spans="1:4" x14ac:dyDescent="0.25">
      <c r="A20" s="18" t="s">
        <v>25</v>
      </c>
      <c r="B20" s="20">
        <f>B19*B14</f>
        <v>0</v>
      </c>
      <c r="C20" s="31"/>
    </row>
    <row r="21" spans="1:4" x14ac:dyDescent="0.25">
      <c r="A21" t="s">
        <v>23</v>
      </c>
      <c r="B21" s="21"/>
      <c r="C21" s="30" t="s">
        <v>47</v>
      </c>
    </row>
    <row r="22" spans="1:4" x14ac:dyDescent="0.25">
      <c r="A22" s="18" t="s">
        <v>26</v>
      </c>
      <c r="B22" s="20">
        <f>B21*B19*B16</f>
        <v>0</v>
      </c>
      <c r="C22" s="31"/>
    </row>
    <row r="23" spans="1:4" ht="30" x14ac:dyDescent="0.25">
      <c r="A23" s="17" t="s">
        <v>21</v>
      </c>
      <c r="B23" s="16"/>
      <c r="C23" s="29"/>
    </row>
    <row r="24" spans="1:4" x14ac:dyDescent="0.25">
      <c r="A24" t="s">
        <v>22</v>
      </c>
      <c r="B24" s="15"/>
      <c r="C24" s="30"/>
    </row>
    <row r="25" spans="1:4" x14ac:dyDescent="0.25">
      <c r="A25" t="s">
        <v>27</v>
      </c>
      <c r="B25" s="20">
        <f>B12*B24*B23</f>
        <v>0</v>
      </c>
    </row>
    <row r="27" spans="1:4" x14ac:dyDescent="0.25">
      <c r="A27" s="2" t="s">
        <v>10</v>
      </c>
      <c r="B27" s="11">
        <f>B25+B22+B20</f>
        <v>0</v>
      </c>
      <c r="D27" s="1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2" workbookViewId="0">
      <selection activeCell="E42" sqref="E42"/>
    </sheetView>
  </sheetViews>
  <sheetFormatPr defaultRowHeight="15" x14ac:dyDescent="0.25"/>
  <cols>
    <col min="1" max="1" width="33.5703125" customWidth="1"/>
    <col min="2" max="10" width="16.85546875" customWidth="1"/>
  </cols>
  <sheetData>
    <row r="1" spans="1:10" ht="21" x14ac:dyDescent="0.35">
      <c r="A1" s="55" t="s">
        <v>31</v>
      </c>
      <c r="D1" s="2" t="s">
        <v>76</v>
      </c>
    </row>
    <row r="2" spans="1:10" x14ac:dyDescent="0.25">
      <c r="A2" s="56" t="s">
        <v>66</v>
      </c>
    </row>
    <row r="3" spans="1:10" x14ac:dyDescent="0.25">
      <c r="A3" s="56" t="s">
        <v>67</v>
      </c>
    </row>
    <row r="4" spans="1:10" x14ac:dyDescent="0.25">
      <c r="A4" s="56" t="s">
        <v>68</v>
      </c>
    </row>
    <row r="5" spans="1:10" x14ac:dyDescent="0.25">
      <c r="A5" s="56" t="s">
        <v>69</v>
      </c>
    </row>
    <row r="6" spans="1:10" x14ac:dyDescent="0.25">
      <c r="A6" s="56" t="s">
        <v>70</v>
      </c>
    </row>
    <row r="7" spans="1:10" x14ac:dyDescent="0.25">
      <c r="A7" s="56" t="s">
        <v>71</v>
      </c>
    </row>
    <row r="8" spans="1:10" x14ac:dyDescent="0.25">
      <c r="A8" s="56" t="s">
        <v>72</v>
      </c>
    </row>
    <row r="9" spans="1:10" x14ac:dyDescent="0.25">
      <c r="A9" s="56" t="s">
        <v>73</v>
      </c>
    </row>
    <row r="10" spans="1:10" x14ac:dyDescent="0.25">
      <c r="A10" s="56"/>
    </row>
    <row r="11" spans="1:10" x14ac:dyDescent="0.25">
      <c r="A11" s="57" t="s">
        <v>50</v>
      </c>
      <c r="C11" s="74" t="str">
        <f>A15</f>
        <v>Estimated abortion percentage</v>
      </c>
      <c r="D11" s="74"/>
      <c r="E11" s="74" t="str">
        <f>A17</f>
        <v>Expected % mortality before sale</v>
      </c>
      <c r="F11" s="74"/>
      <c r="G11" s="75" t="str">
        <f>A21</f>
        <v>Expected sale price (per calf)</v>
      </c>
      <c r="H11" s="76"/>
      <c r="I11" s="74" t="str">
        <f>A22</f>
        <v>Cost of rearing per calf</v>
      </c>
      <c r="J11" s="74"/>
    </row>
    <row r="12" spans="1:10" x14ac:dyDescent="0.25">
      <c r="A12" s="58" t="s">
        <v>5</v>
      </c>
      <c r="B12" s="2" t="s">
        <v>63</v>
      </c>
      <c r="C12" s="24" t="s">
        <v>29</v>
      </c>
      <c r="D12" s="24" t="s">
        <v>30</v>
      </c>
      <c r="E12" s="24" t="s">
        <v>29</v>
      </c>
      <c r="F12" s="24" t="s">
        <v>30</v>
      </c>
      <c r="G12" s="24" t="s">
        <v>29</v>
      </c>
      <c r="H12" s="24" t="s">
        <v>30</v>
      </c>
      <c r="I12" s="24" t="s">
        <v>29</v>
      </c>
      <c r="J12" s="24" t="s">
        <v>30</v>
      </c>
    </row>
    <row r="13" spans="1:10" x14ac:dyDescent="0.25">
      <c r="A13" s="56" t="s">
        <v>13</v>
      </c>
      <c r="B13" s="4"/>
      <c r="C13" s="67">
        <f>$B13</f>
        <v>0</v>
      </c>
      <c r="D13" s="67">
        <f t="shared" ref="D13:J15" si="0">$B13</f>
        <v>0</v>
      </c>
      <c r="E13" s="67">
        <f t="shared" si="0"/>
        <v>0</v>
      </c>
      <c r="F13" s="67">
        <f t="shared" si="0"/>
        <v>0</v>
      </c>
      <c r="G13" s="67">
        <f t="shared" si="0"/>
        <v>0</v>
      </c>
      <c r="H13" s="67">
        <f t="shared" si="0"/>
        <v>0</v>
      </c>
      <c r="I13" s="67">
        <f t="shared" si="0"/>
        <v>0</v>
      </c>
      <c r="J13" s="67">
        <f t="shared" si="0"/>
        <v>0</v>
      </c>
    </row>
    <row r="14" spans="1:10" x14ac:dyDescent="0.25">
      <c r="A14" s="56" t="s">
        <v>12</v>
      </c>
      <c r="B14" s="5"/>
      <c r="C14" s="68">
        <f>$B14</f>
        <v>0</v>
      </c>
      <c r="D14" s="68">
        <f t="shared" si="0"/>
        <v>0</v>
      </c>
      <c r="E14" s="68">
        <f t="shared" si="0"/>
        <v>0</v>
      </c>
      <c r="F14" s="68">
        <f t="shared" si="0"/>
        <v>0</v>
      </c>
      <c r="G14" s="68">
        <f t="shared" si="0"/>
        <v>0</v>
      </c>
      <c r="H14" s="68">
        <f t="shared" si="0"/>
        <v>0</v>
      </c>
      <c r="I14" s="68">
        <f t="shared" si="0"/>
        <v>0</v>
      </c>
      <c r="J14" s="68">
        <f t="shared" si="0"/>
        <v>0</v>
      </c>
    </row>
    <row r="15" spans="1:10" x14ac:dyDescent="0.25">
      <c r="A15" s="56" t="s">
        <v>3</v>
      </c>
      <c r="B15" s="5"/>
      <c r="C15" s="37"/>
      <c r="D15" s="37"/>
      <c r="E15" s="68">
        <f>$B15</f>
        <v>0</v>
      </c>
      <c r="F15" s="68">
        <f t="shared" si="0"/>
        <v>0</v>
      </c>
      <c r="G15" s="68">
        <f t="shared" si="0"/>
        <v>0</v>
      </c>
      <c r="H15" s="68">
        <f t="shared" si="0"/>
        <v>0</v>
      </c>
      <c r="I15" s="68">
        <f t="shared" si="0"/>
        <v>0</v>
      </c>
      <c r="J15" s="68">
        <f t="shared" si="0"/>
        <v>0</v>
      </c>
    </row>
    <row r="16" spans="1:10" x14ac:dyDescent="0.25">
      <c r="A16" s="56" t="s">
        <v>35</v>
      </c>
      <c r="B16" s="6">
        <f>B13*B14*B15</f>
        <v>0</v>
      </c>
      <c r="C16" s="6">
        <f t="shared" ref="C16:J16" si="1">C13*C14*C15</f>
        <v>0</v>
      </c>
      <c r="D16" s="6">
        <f t="shared" si="1"/>
        <v>0</v>
      </c>
      <c r="E16" s="6">
        <f t="shared" si="1"/>
        <v>0</v>
      </c>
      <c r="F16" s="6">
        <f t="shared" si="1"/>
        <v>0</v>
      </c>
      <c r="G16" s="6">
        <f t="shared" si="1"/>
        <v>0</v>
      </c>
      <c r="H16" s="6">
        <f t="shared" si="1"/>
        <v>0</v>
      </c>
      <c r="I16" s="6">
        <f t="shared" si="1"/>
        <v>0</v>
      </c>
      <c r="J16" s="6">
        <f t="shared" si="1"/>
        <v>0</v>
      </c>
    </row>
    <row r="17" spans="1:10" x14ac:dyDescent="0.25">
      <c r="A17" s="56" t="s">
        <v>7</v>
      </c>
      <c r="B17" s="15"/>
      <c r="C17" s="69">
        <f>$B17</f>
        <v>0</v>
      </c>
      <c r="D17" s="69">
        <f>$B17</f>
        <v>0</v>
      </c>
      <c r="E17" s="37"/>
      <c r="F17" s="37"/>
      <c r="G17" s="69">
        <f t="shared" ref="G17:J17" si="2">$B17</f>
        <v>0</v>
      </c>
      <c r="H17" s="69">
        <f t="shared" si="2"/>
        <v>0</v>
      </c>
      <c r="I17" s="69">
        <f t="shared" si="2"/>
        <v>0</v>
      </c>
      <c r="J17" s="69">
        <f t="shared" si="2"/>
        <v>0</v>
      </c>
    </row>
    <row r="18" spans="1:10" ht="30" x14ac:dyDescent="0.25">
      <c r="A18" s="59" t="s">
        <v>36</v>
      </c>
      <c r="B18" s="28">
        <f>B17*B16</f>
        <v>0</v>
      </c>
      <c r="C18" s="28">
        <f t="shared" ref="C18:J18" si="3">C17*C16</f>
        <v>0</v>
      </c>
      <c r="D18" s="28">
        <f t="shared" si="3"/>
        <v>0</v>
      </c>
      <c r="E18" s="28">
        <f t="shared" si="3"/>
        <v>0</v>
      </c>
      <c r="F18" s="28">
        <f t="shared" si="3"/>
        <v>0</v>
      </c>
      <c r="G18" s="28">
        <f t="shared" si="3"/>
        <v>0</v>
      </c>
      <c r="H18" s="28">
        <f t="shared" si="3"/>
        <v>0</v>
      </c>
      <c r="I18" s="28">
        <f t="shared" si="3"/>
        <v>0</v>
      </c>
      <c r="J18" s="28">
        <f t="shared" si="3"/>
        <v>0</v>
      </c>
    </row>
    <row r="19" spans="1:10" x14ac:dyDescent="0.25">
      <c r="A19" s="60" t="s">
        <v>52</v>
      </c>
      <c r="B19" s="28">
        <f>B16-B18</f>
        <v>0</v>
      </c>
      <c r="C19" s="28">
        <f t="shared" ref="C19:J19" si="4">C16-C18</f>
        <v>0</v>
      </c>
      <c r="D19" s="28">
        <f t="shared" si="4"/>
        <v>0</v>
      </c>
      <c r="E19" s="28">
        <f t="shared" si="4"/>
        <v>0</v>
      </c>
      <c r="F19" s="28">
        <f t="shared" si="4"/>
        <v>0</v>
      </c>
      <c r="G19" s="28">
        <f t="shared" si="4"/>
        <v>0</v>
      </c>
      <c r="H19" s="28">
        <f t="shared" si="4"/>
        <v>0</v>
      </c>
      <c r="I19" s="28">
        <f t="shared" si="4"/>
        <v>0</v>
      </c>
      <c r="J19" s="28">
        <f t="shared" si="4"/>
        <v>0</v>
      </c>
    </row>
    <row r="20" spans="1:10" x14ac:dyDescent="0.25">
      <c r="A20" s="58" t="s">
        <v>61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61" t="s">
        <v>6</v>
      </c>
      <c r="B21" s="14"/>
      <c r="C21" s="70">
        <f>$B21</f>
        <v>0</v>
      </c>
      <c r="D21" s="70">
        <f t="shared" ref="D21:J22" si="5">$B21</f>
        <v>0</v>
      </c>
      <c r="E21" s="70">
        <f t="shared" si="5"/>
        <v>0</v>
      </c>
      <c r="F21" s="70">
        <f t="shared" si="5"/>
        <v>0</v>
      </c>
      <c r="G21" s="38"/>
      <c r="H21" s="38"/>
      <c r="I21" s="70">
        <f t="shared" si="5"/>
        <v>0</v>
      </c>
      <c r="J21" s="70">
        <f t="shared" si="5"/>
        <v>0</v>
      </c>
    </row>
    <row r="22" spans="1:10" x14ac:dyDescent="0.25">
      <c r="A22" s="62" t="s">
        <v>64</v>
      </c>
      <c r="B22" s="16"/>
      <c r="C22" s="70">
        <f>$B22</f>
        <v>0</v>
      </c>
      <c r="D22" s="70">
        <f t="shared" si="5"/>
        <v>0</v>
      </c>
      <c r="E22" s="70">
        <f t="shared" si="5"/>
        <v>0</v>
      </c>
      <c r="F22" s="70">
        <f t="shared" si="5"/>
        <v>0</v>
      </c>
      <c r="G22" s="70">
        <f t="shared" si="5"/>
        <v>0</v>
      </c>
      <c r="H22" s="70">
        <f t="shared" si="5"/>
        <v>0</v>
      </c>
      <c r="I22" s="39"/>
      <c r="J22" s="39"/>
    </row>
    <row r="23" spans="1:10" x14ac:dyDescent="0.25">
      <c r="A23" s="57" t="s">
        <v>9</v>
      </c>
      <c r="B23" s="9">
        <f>B21-B22</f>
        <v>0</v>
      </c>
      <c r="C23" s="9">
        <f t="shared" ref="C23:J23" si="6">C21-C22</f>
        <v>0</v>
      </c>
      <c r="D23" s="9">
        <f t="shared" si="6"/>
        <v>0</v>
      </c>
      <c r="E23" s="9">
        <f t="shared" si="6"/>
        <v>0</v>
      </c>
      <c r="F23" s="9">
        <f t="shared" si="6"/>
        <v>0</v>
      </c>
      <c r="G23" s="9">
        <f t="shared" si="6"/>
        <v>0</v>
      </c>
      <c r="H23" s="9">
        <f t="shared" si="6"/>
        <v>0</v>
      </c>
      <c r="I23" s="9">
        <f t="shared" si="6"/>
        <v>0</v>
      </c>
      <c r="J23" s="9">
        <f t="shared" si="6"/>
        <v>0</v>
      </c>
    </row>
    <row r="24" spans="1:10" x14ac:dyDescent="0.25">
      <c r="A24" s="57"/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25">
      <c r="A25" s="57"/>
      <c r="B25" s="36"/>
      <c r="C25" s="36"/>
      <c r="D25" s="36"/>
      <c r="E25" s="36"/>
      <c r="F25" s="36"/>
      <c r="G25" s="36"/>
      <c r="H25" s="36"/>
      <c r="I25" s="36"/>
      <c r="J25" s="36"/>
    </row>
    <row r="26" spans="1:10" x14ac:dyDescent="0.25">
      <c r="A26" s="57" t="s">
        <v>62</v>
      </c>
      <c r="B26" s="35">
        <f t="shared" ref="B26:J26" si="7">B19*B23</f>
        <v>0</v>
      </c>
      <c r="C26" s="35">
        <f t="shared" si="7"/>
        <v>0</v>
      </c>
      <c r="D26" s="35">
        <f t="shared" si="7"/>
        <v>0</v>
      </c>
      <c r="E26" s="35">
        <f t="shared" si="7"/>
        <v>0</v>
      </c>
      <c r="F26" s="35">
        <f t="shared" si="7"/>
        <v>0</v>
      </c>
      <c r="G26" s="35">
        <f t="shared" si="7"/>
        <v>0</v>
      </c>
      <c r="H26" s="35">
        <f t="shared" si="7"/>
        <v>0</v>
      </c>
      <c r="I26" s="35">
        <f t="shared" si="7"/>
        <v>0</v>
      </c>
      <c r="J26" s="35">
        <f t="shared" si="7"/>
        <v>0</v>
      </c>
    </row>
    <row r="27" spans="1:10" x14ac:dyDescent="0.25">
      <c r="A27" s="2"/>
      <c r="B27" s="36"/>
      <c r="C27" s="36"/>
      <c r="D27" s="36"/>
      <c r="E27" s="36"/>
      <c r="F27" s="36"/>
      <c r="G27" s="36"/>
      <c r="H27" s="36"/>
      <c r="I27" s="36"/>
      <c r="J27" s="36"/>
    </row>
    <row r="28" spans="1:10" x14ac:dyDescent="0.25">
      <c r="A28" s="2"/>
      <c r="B28" s="36"/>
      <c r="C28" s="36"/>
      <c r="D28" s="36"/>
      <c r="E28" s="36"/>
      <c r="F28" s="36"/>
      <c r="G28" s="36"/>
      <c r="H28" s="36"/>
      <c r="I28" s="36"/>
      <c r="J28" s="36"/>
    </row>
    <row r="29" spans="1:10" ht="15.75" thickBot="1" x14ac:dyDescent="0.3">
      <c r="A29" s="2"/>
      <c r="B29" s="36"/>
      <c r="C29" s="36"/>
      <c r="D29" s="36"/>
      <c r="E29" s="36"/>
      <c r="F29" s="36"/>
      <c r="G29" s="36"/>
      <c r="H29" s="36"/>
      <c r="I29" s="36"/>
      <c r="J29" s="36"/>
    </row>
    <row r="30" spans="1:10" x14ac:dyDescent="0.25">
      <c r="B30" s="71" t="s">
        <v>75</v>
      </c>
      <c r="C30" s="72"/>
      <c r="D30" s="73"/>
      <c r="E30" s="71" t="s">
        <v>74</v>
      </c>
      <c r="F30" s="72"/>
      <c r="G30" s="73"/>
      <c r="H30" s="36"/>
      <c r="I30" s="36"/>
      <c r="J30" s="36"/>
    </row>
    <row r="31" spans="1:10" x14ac:dyDescent="0.25">
      <c r="A31" s="57" t="s">
        <v>65</v>
      </c>
      <c r="B31" s="63" t="s">
        <v>29</v>
      </c>
      <c r="C31" s="64" t="s">
        <v>28</v>
      </c>
      <c r="D31" s="65" t="s">
        <v>30</v>
      </c>
      <c r="E31" s="63" t="s">
        <v>29</v>
      </c>
      <c r="F31" s="66" t="s">
        <v>28</v>
      </c>
      <c r="G31" s="65" t="s">
        <v>30</v>
      </c>
      <c r="H31" s="36"/>
      <c r="I31" s="36"/>
      <c r="J31" s="36"/>
    </row>
    <row r="32" spans="1:10" x14ac:dyDescent="0.25">
      <c r="A32" t="str">
        <f>C11</f>
        <v>Estimated abortion percentage</v>
      </c>
      <c r="B32" s="43">
        <f>C15</f>
        <v>0</v>
      </c>
      <c r="C32" s="41">
        <f>B15</f>
        <v>0</v>
      </c>
      <c r="D32" s="44">
        <f>D15</f>
        <v>0</v>
      </c>
      <c r="E32" s="50">
        <f>C26/1000000</f>
        <v>0</v>
      </c>
      <c r="F32" s="40">
        <f>$B$26/1000000</f>
        <v>0</v>
      </c>
      <c r="G32" s="51">
        <f>D26/1000000</f>
        <v>0</v>
      </c>
      <c r="H32" s="36"/>
      <c r="I32" s="36"/>
      <c r="J32" s="36"/>
    </row>
    <row r="33" spans="1:10" x14ac:dyDescent="0.25">
      <c r="A33" t="str">
        <f>E11</f>
        <v>Expected % mortality before sale</v>
      </c>
      <c r="B33" s="43">
        <f>E17</f>
        <v>0</v>
      </c>
      <c r="C33" s="41">
        <f>B17</f>
        <v>0</v>
      </c>
      <c r="D33" s="44">
        <f>F17</f>
        <v>0</v>
      </c>
      <c r="E33" s="50">
        <f>E26/1000000</f>
        <v>0</v>
      </c>
      <c r="F33" s="40">
        <f t="shared" ref="F33:F35" si="8">$B$26/1000000</f>
        <v>0</v>
      </c>
      <c r="G33" s="51">
        <f>F26/1000000</f>
        <v>0</v>
      </c>
      <c r="H33" s="36"/>
      <c r="I33" s="36"/>
      <c r="J33" s="36"/>
    </row>
    <row r="34" spans="1:10" x14ac:dyDescent="0.25">
      <c r="A34" t="str">
        <f>G11</f>
        <v>Expected sale price (per calf)</v>
      </c>
      <c r="B34" s="45">
        <f>G21</f>
        <v>0</v>
      </c>
      <c r="C34" s="42">
        <f>B21</f>
        <v>0</v>
      </c>
      <c r="D34" s="46">
        <f>H21</f>
        <v>0</v>
      </c>
      <c r="E34" s="50">
        <f>G26/1000000</f>
        <v>0</v>
      </c>
      <c r="F34" s="40">
        <f t="shared" si="8"/>
        <v>0</v>
      </c>
      <c r="G34" s="51">
        <f>H26/1000000</f>
        <v>0</v>
      </c>
    </row>
    <row r="35" spans="1:10" ht="15.75" thickBot="1" x14ac:dyDescent="0.3">
      <c r="A35" t="str">
        <f>I11</f>
        <v>Cost of rearing per calf</v>
      </c>
      <c r="B35" s="47">
        <f>I22</f>
        <v>0</v>
      </c>
      <c r="C35" s="48">
        <f>B22</f>
        <v>0</v>
      </c>
      <c r="D35" s="49">
        <f>J22</f>
        <v>0</v>
      </c>
      <c r="E35" s="52">
        <f>I26/1000000</f>
        <v>0</v>
      </c>
      <c r="F35" s="53">
        <f t="shared" si="8"/>
        <v>0</v>
      </c>
      <c r="G35" s="54">
        <f>J26/1000000</f>
        <v>0</v>
      </c>
    </row>
  </sheetData>
  <sheetProtection sheet="1" objects="1" scenarios="1"/>
  <mergeCells count="6">
    <mergeCell ref="B30:D30"/>
    <mergeCell ref="E30:G30"/>
    <mergeCell ref="C11:D11"/>
    <mergeCell ref="E11:F11"/>
    <mergeCell ref="I11:J11"/>
    <mergeCell ref="G11:H1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A40" sqref="A40"/>
    </sheetView>
  </sheetViews>
  <sheetFormatPr defaultRowHeight="15" x14ac:dyDescent="0.25"/>
  <cols>
    <col min="1" max="1" width="33.5703125" customWidth="1"/>
    <col min="2" max="4" width="19" bestFit="1" customWidth="1"/>
    <col min="5" max="6" width="18.140625" bestFit="1" customWidth="1"/>
    <col min="7" max="9" width="19.140625" bestFit="1" customWidth="1"/>
    <col min="10" max="10" width="17.42578125" bestFit="1" customWidth="1"/>
  </cols>
  <sheetData>
    <row r="1" spans="1:10" ht="21" x14ac:dyDescent="0.35">
      <c r="A1" s="3" t="s">
        <v>31</v>
      </c>
    </row>
    <row r="2" spans="1:10" x14ac:dyDescent="0.25">
      <c r="A2" s="56" t="s">
        <v>66</v>
      </c>
    </row>
    <row r="3" spans="1:10" x14ac:dyDescent="0.25">
      <c r="A3" s="56" t="s">
        <v>67</v>
      </c>
    </row>
    <row r="4" spans="1:10" x14ac:dyDescent="0.25">
      <c r="A4" s="56" t="s">
        <v>68</v>
      </c>
    </row>
    <row r="5" spans="1:10" x14ac:dyDescent="0.25">
      <c r="A5" s="56" t="s">
        <v>69</v>
      </c>
    </row>
    <row r="6" spans="1:10" x14ac:dyDescent="0.25">
      <c r="A6" s="56" t="s">
        <v>70</v>
      </c>
    </row>
    <row r="7" spans="1:10" x14ac:dyDescent="0.25">
      <c r="A7" s="56" t="s">
        <v>71</v>
      </c>
    </row>
    <row r="8" spans="1:10" x14ac:dyDescent="0.25">
      <c r="A8" s="56" t="s">
        <v>72</v>
      </c>
    </row>
    <row r="9" spans="1:10" x14ac:dyDescent="0.25">
      <c r="A9" s="56" t="s">
        <v>73</v>
      </c>
    </row>
    <row r="11" spans="1:10" x14ac:dyDescent="0.25">
      <c r="A11" s="2" t="s">
        <v>50</v>
      </c>
      <c r="C11" s="74" t="str">
        <f>A15</f>
        <v>Estimated abortion percentage</v>
      </c>
      <c r="D11" s="74"/>
      <c r="E11" s="74" t="str">
        <f>A17</f>
        <v>Expected % mortality before sale</v>
      </c>
      <c r="F11" s="74"/>
      <c r="G11" s="75" t="str">
        <f>A21</f>
        <v>Expected sale price (per calf)</v>
      </c>
      <c r="H11" s="76"/>
      <c r="I11" s="74" t="str">
        <f>A22</f>
        <v>Cost of rearing per calf</v>
      </c>
      <c r="J11" s="74"/>
    </row>
    <row r="12" spans="1:10" x14ac:dyDescent="0.25">
      <c r="A12" s="7" t="s">
        <v>5</v>
      </c>
      <c r="B12" t="s">
        <v>63</v>
      </c>
      <c r="C12" s="24" t="s">
        <v>29</v>
      </c>
      <c r="D12" s="24" t="s">
        <v>30</v>
      </c>
      <c r="E12" s="24" t="s">
        <v>29</v>
      </c>
      <c r="F12" s="24" t="s">
        <v>30</v>
      </c>
      <c r="G12" s="24" t="s">
        <v>29</v>
      </c>
      <c r="H12" s="24" t="s">
        <v>30</v>
      </c>
      <c r="I12" s="24" t="s">
        <v>29</v>
      </c>
      <c r="J12" s="24" t="s">
        <v>30</v>
      </c>
    </row>
    <row r="13" spans="1:10" x14ac:dyDescent="0.25">
      <c r="A13" t="s">
        <v>13</v>
      </c>
      <c r="B13" s="4">
        <v>100000</v>
      </c>
      <c r="C13" s="4">
        <f>$B13</f>
        <v>100000</v>
      </c>
      <c r="D13" s="4">
        <f t="shared" ref="D13:J15" si="0">$B13</f>
        <v>100000</v>
      </c>
      <c r="E13" s="4">
        <f t="shared" si="0"/>
        <v>100000</v>
      </c>
      <c r="F13" s="4">
        <f t="shared" si="0"/>
        <v>100000</v>
      </c>
      <c r="G13" s="4">
        <f t="shared" si="0"/>
        <v>100000</v>
      </c>
      <c r="H13" s="4">
        <f t="shared" si="0"/>
        <v>100000</v>
      </c>
      <c r="I13" s="4">
        <f t="shared" si="0"/>
        <v>100000</v>
      </c>
      <c r="J13" s="4">
        <f t="shared" si="0"/>
        <v>100000</v>
      </c>
    </row>
    <row r="14" spans="1:10" x14ac:dyDescent="0.25">
      <c r="A14" t="s">
        <v>12</v>
      </c>
      <c r="B14" s="5">
        <v>0.6</v>
      </c>
      <c r="C14" s="5">
        <f>$B14</f>
        <v>0.6</v>
      </c>
      <c r="D14" s="5">
        <f t="shared" si="0"/>
        <v>0.6</v>
      </c>
      <c r="E14" s="5">
        <f t="shared" si="0"/>
        <v>0.6</v>
      </c>
      <c r="F14" s="5">
        <f t="shared" si="0"/>
        <v>0.6</v>
      </c>
      <c r="G14" s="5">
        <f t="shared" si="0"/>
        <v>0.6</v>
      </c>
      <c r="H14" s="5">
        <f t="shared" si="0"/>
        <v>0.6</v>
      </c>
      <c r="I14" s="5">
        <f t="shared" si="0"/>
        <v>0.6</v>
      </c>
      <c r="J14" s="5">
        <f t="shared" si="0"/>
        <v>0.6</v>
      </c>
    </row>
    <row r="15" spans="1:10" x14ac:dyDescent="0.25">
      <c r="A15" t="s">
        <v>3</v>
      </c>
      <c r="B15" s="5">
        <v>0.05</v>
      </c>
      <c r="C15" s="37">
        <v>0.02</v>
      </c>
      <c r="D15" s="37">
        <v>0.08</v>
      </c>
      <c r="E15" s="5">
        <f>$B15</f>
        <v>0.05</v>
      </c>
      <c r="F15" s="5">
        <f t="shared" si="0"/>
        <v>0.05</v>
      </c>
      <c r="G15" s="5">
        <f t="shared" si="0"/>
        <v>0.05</v>
      </c>
      <c r="H15" s="5">
        <f t="shared" si="0"/>
        <v>0.05</v>
      </c>
      <c r="I15" s="5">
        <f t="shared" si="0"/>
        <v>0.05</v>
      </c>
      <c r="J15" s="5">
        <f t="shared" si="0"/>
        <v>0.05</v>
      </c>
    </row>
    <row r="16" spans="1:10" x14ac:dyDescent="0.25">
      <c r="A16" t="s">
        <v>35</v>
      </c>
      <c r="B16" s="6">
        <f>B13*B14*B15</f>
        <v>3000</v>
      </c>
      <c r="C16" s="6">
        <f t="shared" ref="C16:J16" si="1">C13*C14*C15</f>
        <v>1200</v>
      </c>
      <c r="D16" s="6">
        <f t="shared" si="1"/>
        <v>4800</v>
      </c>
      <c r="E16" s="6">
        <f t="shared" si="1"/>
        <v>3000</v>
      </c>
      <c r="F16" s="6">
        <f t="shared" si="1"/>
        <v>3000</v>
      </c>
      <c r="G16" s="6">
        <f t="shared" si="1"/>
        <v>3000</v>
      </c>
      <c r="H16" s="6">
        <f t="shared" si="1"/>
        <v>3000</v>
      </c>
      <c r="I16" s="6">
        <f t="shared" si="1"/>
        <v>3000</v>
      </c>
      <c r="J16" s="6">
        <f t="shared" si="1"/>
        <v>3000</v>
      </c>
    </row>
    <row r="17" spans="1:10" x14ac:dyDescent="0.25">
      <c r="A17" t="s">
        <v>7</v>
      </c>
      <c r="B17" s="15">
        <v>0.03</v>
      </c>
      <c r="C17" s="15">
        <f>$B17</f>
        <v>0.03</v>
      </c>
      <c r="D17" s="15">
        <f>$B17</f>
        <v>0.03</v>
      </c>
      <c r="E17" s="37">
        <v>0.01</v>
      </c>
      <c r="F17" s="37">
        <v>0.05</v>
      </c>
      <c r="G17" s="15">
        <f t="shared" ref="G17:J17" si="2">$B17</f>
        <v>0.03</v>
      </c>
      <c r="H17" s="15">
        <f t="shared" si="2"/>
        <v>0.03</v>
      </c>
      <c r="I17" s="15">
        <f t="shared" si="2"/>
        <v>0.03</v>
      </c>
      <c r="J17" s="15">
        <f t="shared" si="2"/>
        <v>0.03</v>
      </c>
    </row>
    <row r="18" spans="1:10" ht="30" x14ac:dyDescent="0.25">
      <c r="A18" s="27" t="s">
        <v>36</v>
      </c>
      <c r="B18" s="28">
        <f>B17*B16</f>
        <v>90</v>
      </c>
      <c r="C18" s="28">
        <f t="shared" ref="C18:J18" si="3">C17*C16</f>
        <v>36</v>
      </c>
      <c r="D18" s="28">
        <f t="shared" si="3"/>
        <v>144</v>
      </c>
      <c r="E18" s="28">
        <f t="shared" si="3"/>
        <v>30</v>
      </c>
      <c r="F18" s="28">
        <f t="shared" si="3"/>
        <v>150</v>
      </c>
      <c r="G18" s="28">
        <f t="shared" si="3"/>
        <v>90</v>
      </c>
      <c r="H18" s="28">
        <f t="shared" si="3"/>
        <v>90</v>
      </c>
      <c r="I18" s="28">
        <f t="shared" si="3"/>
        <v>90</v>
      </c>
      <c r="J18" s="28">
        <f t="shared" si="3"/>
        <v>90</v>
      </c>
    </row>
    <row r="19" spans="1:10" x14ac:dyDescent="0.25">
      <c r="A19" s="33" t="s">
        <v>52</v>
      </c>
      <c r="B19" s="28">
        <f>B16-B18</f>
        <v>2910</v>
      </c>
      <c r="C19" s="28">
        <f t="shared" ref="C19:J19" si="4">C16-C18</f>
        <v>1164</v>
      </c>
      <c r="D19" s="28">
        <f t="shared" si="4"/>
        <v>4656</v>
      </c>
      <c r="E19" s="28">
        <f t="shared" si="4"/>
        <v>2970</v>
      </c>
      <c r="F19" s="28">
        <f t="shared" si="4"/>
        <v>2850</v>
      </c>
      <c r="G19" s="28">
        <f t="shared" si="4"/>
        <v>2910</v>
      </c>
      <c r="H19" s="28">
        <f t="shared" si="4"/>
        <v>2910</v>
      </c>
      <c r="I19" s="28">
        <f t="shared" si="4"/>
        <v>2910</v>
      </c>
      <c r="J19" s="28">
        <f t="shared" si="4"/>
        <v>2910</v>
      </c>
    </row>
    <row r="20" spans="1:10" x14ac:dyDescent="0.25">
      <c r="A20" s="7" t="s">
        <v>61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13" t="s">
        <v>6</v>
      </c>
      <c r="B21" s="14">
        <v>4000000</v>
      </c>
      <c r="C21" s="14">
        <f>$B21</f>
        <v>4000000</v>
      </c>
      <c r="D21" s="14">
        <f t="shared" ref="D21:J22" si="5">$B21</f>
        <v>4000000</v>
      </c>
      <c r="E21" s="14">
        <f t="shared" si="5"/>
        <v>4000000</v>
      </c>
      <c r="F21" s="14">
        <f t="shared" si="5"/>
        <v>4000000</v>
      </c>
      <c r="G21" s="38">
        <v>2000000</v>
      </c>
      <c r="H21" s="38">
        <v>8000000</v>
      </c>
      <c r="I21" s="14">
        <f t="shared" si="5"/>
        <v>4000000</v>
      </c>
      <c r="J21" s="14">
        <f t="shared" si="5"/>
        <v>4000000</v>
      </c>
    </row>
    <row r="22" spans="1:10" x14ac:dyDescent="0.25">
      <c r="A22" s="17" t="s">
        <v>64</v>
      </c>
      <c r="B22" s="16">
        <v>300000</v>
      </c>
      <c r="C22" s="14">
        <f>$B22</f>
        <v>300000</v>
      </c>
      <c r="D22" s="14">
        <f t="shared" si="5"/>
        <v>300000</v>
      </c>
      <c r="E22" s="14">
        <f t="shared" si="5"/>
        <v>300000</v>
      </c>
      <c r="F22" s="14">
        <f t="shared" si="5"/>
        <v>300000</v>
      </c>
      <c r="G22" s="14">
        <f t="shared" si="5"/>
        <v>300000</v>
      </c>
      <c r="H22" s="14">
        <f t="shared" si="5"/>
        <v>300000</v>
      </c>
      <c r="I22" s="39">
        <v>0</v>
      </c>
      <c r="J22" s="39">
        <v>1000000</v>
      </c>
    </row>
    <row r="23" spans="1:10" x14ac:dyDescent="0.25">
      <c r="A23" s="2" t="s">
        <v>9</v>
      </c>
      <c r="B23" s="9">
        <f>B21-B22</f>
        <v>3700000</v>
      </c>
      <c r="C23" s="9">
        <f t="shared" ref="C23:J23" si="6">C21-C22</f>
        <v>3700000</v>
      </c>
      <c r="D23" s="9">
        <f t="shared" si="6"/>
        <v>3700000</v>
      </c>
      <c r="E23" s="9">
        <f t="shared" si="6"/>
        <v>3700000</v>
      </c>
      <c r="F23" s="9">
        <f t="shared" si="6"/>
        <v>3700000</v>
      </c>
      <c r="G23" s="9">
        <f t="shared" si="6"/>
        <v>1700000</v>
      </c>
      <c r="H23" s="9">
        <f t="shared" si="6"/>
        <v>7700000</v>
      </c>
      <c r="I23" s="9">
        <f t="shared" si="6"/>
        <v>4000000</v>
      </c>
      <c r="J23" s="9">
        <f t="shared" si="6"/>
        <v>3000000</v>
      </c>
    </row>
    <row r="24" spans="1:10" x14ac:dyDescent="0.25">
      <c r="A24" s="2"/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25">
      <c r="A25" s="2"/>
      <c r="B25" s="36"/>
      <c r="C25" s="36"/>
      <c r="D25" s="36"/>
      <c r="E25" s="36"/>
      <c r="F25" s="36"/>
      <c r="G25" s="36"/>
      <c r="H25" s="36"/>
      <c r="I25" s="36"/>
      <c r="J25" s="36"/>
    </row>
    <row r="26" spans="1:10" x14ac:dyDescent="0.25">
      <c r="A26" s="2" t="s">
        <v>62</v>
      </c>
      <c r="B26" s="35">
        <f t="shared" ref="B26:J26" si="7">B19*B23</f>
        <v>10767000000</v>
      </c>
      <c r="C26" s="35">
        <f t="shared" si="7"/>
        <v>4306800000</v>
      </c>
      <c r="D26" s="35">
        <f t="shared" si="7"/>
        <v>17227200000</v>
      </c>
      <c r="E26" s="35">
        <f t="shared" si="7"/>
        <v>10989000000</v>
      </c>
      <c r="F26" s="35">
        <f t="shared" si="7"/>
        <v>10545000000</v>
      </c>
      <c r="G26" s="35">
        <f t="shared" si="7"/>
        <v>4947000000</v>
      </c>
      <c r="H26" s="35">
        <f t="shared" si="7"/>
        <v>22407000000</v>
      </c>
      <c r="I26" s="35">
        <f t="shared" si="7"/>
        <v>11640000000</v>
      </c>
      <c r="J26" s="35">
        <f t="shared" si="7"/>
        <v>8730000000</v>
      </c>
    </row>
    <row r="27" spans="1:10" x14ac:dyDescent="0.25">
      <c r="A27" s="2"/>
      <c r="B27" s="36"/>
      <c r="C27" s="36"/>
      <c r="D27" s="36"/>
      <c r="E27" s="36"/>
      <c r="F27" s="36"/>
      <c r="G27" s="36"/>
      <c r="H27" s="36"/>
      <c r="I27" s="36"/>
      <c r="J27" s="36"/>
    </row>
    <row r="28" spans="1:10" x14ac:dyDescent="0.25">
      <c r="A28" s="2"/>
      <c r="B28" s="36"/>
      <c r="C28" s="36"/>
      <c r="D28" s="36"/>
      <c r="E28" s="36"/>
      <c r="F28" s="36"/>
      <c r="G28" s="36"/>
      <c r="H28" s="36"/>
      <c r="I28" s="36"/>
      <c r="J28" s="36"/>
    </row>
    <row r="29" spans="1:10" ht="15.75" thickBot="1" x14ac:dyDescent="0.3">
      <c r="A29" s="2"/>
      <c r="B29" s="36"/>
      <c r="C29" s="36"/>
      <c r="D29" s="36"/>
      <c r="E29" s="36"/>
      <c r="F29" s="36"/>
      <c r="G29" s="36"/>
      <c r="H29" s="36"/>
      <c r="I29" s="36"/>
      <c r="J29" s="36"/>
    </row>
    <row r="30" spans="1:10" x14ac:dyDescent="0.25">
      <c r="B30" s="71" t="s">
        <v>75</v>
      </c>
      <c r="C30" s="72"/>
      <c r="D30" s="73"/>
      <c r="E30" s="71" t="s">
        <v>74</v>
      </c>
      <c r="F30" s="72"/>
      <c r="G30" s="73"/>
      <c r="H30" s="36"/>
      <c r="I30" s="36"/>
      <c r="J30" s="36"/>
    </row>
    <row r="31" spans="1:10" x14ac:dyDescent="0.25">
      <c r="A31" s="57" t="s">
        <v>65</v>
      </c>
      <c r="B31" s="63" t="s">
        <v>29</v>
      </c>
      <c r="C31" s="64" t="s">
        <v>28</v>
      </c>
      <c r="D31" s="65" t="s">
        <v>30</v>
      </c>
      <c r="E31" s="63" t="s">
        <v>29</v>
      </c>
      <c r="F31" s="66" t="s">
        <v>28</v>
      </c>
      <c r="G31" s="65" t="s">
        <v>30</v>
      </c>
      <c r="H31" s="36"/>
      <c r="I31" s="36"/>
      <c r="J31" s="36"/>
    </row>
    <row r="32" spans="1:10" x14ac:dyDescent="0.25">
      <c r="A32" t="str">
        <f>C11</f>
        <v>Estimated abortion percentage</v>
      </c>
      <c r="B32" s="43">
        <f>C15</f>
        <v>0.02</v>
      </c>
      <c r="C32" s="41">
        <f>B15</f>
        <v>0.05</v>
      </c>
      <c r="D32" s="44">
        <f>D15</f>
        <v>0.08</v>
      </c>
      <c r="E32" s="50">
        <f>C26/1000000</f>
        <v>4306.8</v>
      </c>
      <c r="F32" s="40">
        <f>$B$26/1000000</f>
        <v>10767</v>
      </c>
      <c r="G32" s="51">
        <f>D26/1000000</f>
        <v>17227.2</v>
      </c>
      <c r="H32" s="36"/>
      <c r="I32" s="36"/>
      <c r="J32" s="36"/>
    </row>
    <row r="33" spans="1:10" x14ac:dyDescent="0.25">
      <c r="A33" t="str">
        <f>E11</f>
        <v>Expected % mortality before sale</v>
      </c>
      <c r="B33" s="43">
        <f>E17</f>
        <v>0.01</v>
      </c>
      <c r="C33" s="41">
        <f>B17</f>
        <v>0.03</v>
      </c>
      <c r="D33" s="44">
        <f>F17</f>
        <v>0.05</v>
      </c>
      <c r="E33" s="50">
        <f>E26/1000000</f>
        <v>10989</v>
      </c>
      <c r="F33" s="40">
        <f t="shared" ref="F33:F35" si="8">$B$26/1000000</f>
        <v>10767</v>
      </c>
      <c r="G33" s="51">
        <f>F26/1000000</f>
        <v>10545</v>
      </c>
      <c r="H33" s="36"/>
      <c r="I33" s="36"/>
      <c r="J33" s="36"/>
    </row>
    <row r="34" spans="1:10" x14ac:dyDescent="0.25">
      <c r="A34" t="str">
        <f>G11</f>
        <v>Expected sale price (per calf)</v>
      </c>
      <c r="B34" s="45">
        <f>G21</f>
        <v>2000000</v>
      </c>
      <c r="C34" s="42">
        <f>B21</f>
        <v>4000000</v>
      </c>
      <c r="D34" s="46">
        <f>H21</f>
        <v>8000000</v>
      </c>
      <c r="E34" s="50">
        <f>G26/1000000</f>
        <v>4947</v>
      </c>
      <c r="F34" s="40">
        <f t="shared" si="8"/>
        <v>10767</v>
      </c>
      <c r="G34" s="51">
        <f>H26/1000000</f>
        <v>22407</v>
      </c>
    </row>
    <row r="35" spans="1:10" ht="15.75" thickBot="1" x14ac:dyDescent="0.3">
      <c r="A35" t="str">
        <f>I11</f>
        <v>Cost of rearing per calf</v>
      </c>
      <c r="B35" s="47">
        <f>I22</f>
        <v>0</v>
      </c>
      <c r="C35" s="48">
        <f>B22</f>
        <v>300000</v>
      </c>
      <c r="D35" s="49">
        <f>J22</f>
        <v>1000000</v>
      </c>
      <c r="E35" s="52">
        <f>I26/1000000</f>
        <v>11640</v>
      </c>
      <c r="F35" s="53">
        <f t="shared" si="8"/>
        <v>10767</v>
      </c>
      <c r="G35" s="54">
        <f>J26/1000000</f>
        <v>8730</v>
      </c>
    </row>
  </sheetData>
  <mergeCells count="6">
    <mergeCell ref="C11:D11"/>
    <mergeCell ref="E11:F11"/>
    <mergeCell ref="G11:H11"/>
    <mergeCell ref="I11:J11"/>
    <mergeCell ref="B30:D30"/>
    <mergeCell ref="E30:G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Abortions (cattle)</vt:lpstr>
      <vt:lpstr>Helminthiasis (cattle)</vt:lpstr>
      <vt:lpstr>Sensitivity analysis</vt:lpstr>
      <vt:lpstr>Sensitivity analysis example</vt:lpstr>
    </vt:vector>
  </TitlesOfParts>
  <Company>Ausvet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Sergeant</dc:creator>
  <cp:lastModifiedBy>Evan Sergeant</cp:lastModifiedBy>
  <dcterms:created xsi:type="dcterms:W3CDTF">2014-05-05T00:38:07Z</dcterms:created>
  <dcterms:modified xsi:type="dcterms:W3CDTF">2014-07-10T06:24:15Z</dcterms:modified>
</cp:coreProperties>
</file>